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un.US.000\Desktop\"/>
    </mc:Choice>
  </mc:AlternateContent>
  <bookViews>
    <workbookView xWindow="0" yWindow="60" windowWidth="28800" windowHeight="12765"/>
  </bookViews>
  <sheets>
    <sheet name="FY19 PB" sheetId="1" r:id="rId1"/>
    <sheet name="FY19 AF UPL" sheetId="3" r:id="rId2"/>
  </sheets>
  <calcPr calcId="162913"/>
</workbook>
</file>

<file path=xl/calcChain.xml><?xml version="1.0" encoding="utf-8"?>
<calcChain xmlns="http://schemas.openxmlformats.org/spreadsheetml/2006/main">
  <c r="L107" i="1" l="1"/>
  <c r="L101" i="1"/>
  <c r="L97" i="1"/>
  <c r="L102" i="1" s="1"/>
  <c r="L104" i="1" s="1"/>
  <c r="L33" i="1"/>
  <c r="L105" i="1" s="1"/>
  <c r="M107" i="1" l="1"/>
  <c r="M101" i="1"/>
  <c r="M97" i="1"/>
  <c r="M33" i="1"/>
  <c r="M102" i="1" l="1"/>
  <c r="M104" i="1" s="1"/>
  <c r="M105" i="1"/>
  <c r="N107" i="1"/>
  <c r="N101" i="1"/>
  <c r="N97" i="1"/>
  <c r="N33" i="1"/>
  <c r="N105" i="1" l="1"/>
  <c r="N102" i="1"/>
  <c r="N104" i="1" s="1"/>
  <c r="K107" i="1"/>
  <c r="K101" i="1"/>
  <c r="K33" i="1"/>
  <c r="K97" i="1"/>
  <c r="K105" i="1" l="1"/>
  <c r="K102" i="1"/>
  <c r="K104" i="1" s="1"/>
  <c r="J107" i="1"/>
  <c r="J101" i="1"/>
  <c r="J97" i="1"/>
  <c r="J33" i="1"/>
  <c r="J102" i="1" l="1"/>
  <c r="J104" i="1" s="1"/>
  <c r="J105" i="1"/>
  <c r="I107" i="1" l="1"/>
  <c r="F13" i="3" l="1"/>
  <c r="M13" i="3"/>
  <c r="L13" i="3"/>
  <c r="K13" i="3"/>
  <c r="J13" i="3"/>
  <c r="I13" i="3"/>
  <c r="H13" i="3"/>
  <c r="E9" i="3"/>
  <c r="E4" i="3"/>
  <c r="E13" i="3"/>
  <c r="G97" i="1"/>
  <c r="G103" i="1"/>
  <c r="E97" i="1"/>
  <c r="F97" i="1"/>
  <c r="I101" i="1"/>
  <c r="H101" i="1"/>
  <c r="G101" i="1"/>
  <c r="F101" i="1"/>
  <c r="E101" i="1"/>
  <c r="H97" i="1"/>
  <c r="I45" i="1"/>
  <c r="I62" i="1"/>
  <c r="I84" i="1"/>
  <c r="H33" i="1"/>
  <c r="P33" i="1"/>
  <c r="Q33" i="1"/>
  <c r="G33" i="1"/>
  <c r="P97" i="1"/>
  <c r="Q97" i="1"/>
  <c r="T97" i="1"/>
  <c r="S97" i="1"/>
  <c r="R97" i="1"/>
  <c r="U97" i="1"/>
  <c r="U33" i="1"/>
  <c r="T33" i="1"/>
  <c r="S33" i="1"/>
  <c r="S105" i="1" s="1"/>
  <c r="R33" i="1"/>
  <c r="F33" i="1"/>
  <c r="F102" i="1" s="1"/>
  <c r="F104" i="1" s="1"/>
  <c r="E33" i="1"/>
  <c r="F107" i="1"/>
  <c r="E103" i="1"/>
  <c r="Q102" i="1" l="1"/>
  <c r="H105" i="1"/>
  <c r="R102" i="1"/>
  <c r="G105" i="1"/>
  <c r="E107" i="1"/>
  <c r="U102" i="1"/>
  <c r="Q105" i="1"/>
  <c r="H102" i="1"/>
  <c r="H104" i="1" s="1"/>
  <c r="S102" i="1"/>
  <c r="P105" i="1"/>
  <c r="U105" i="1"/>
  <c r="E102" i="1"/>
  <c r="E104" i="1" s="1"/>
  <c r="R105" i="1"/>
  <c r="E105" i="1"/>
  <c r="I33" i="1"/>
  <c r="F105" i="1"/>
  <c r="G102" i="1"/>
  <c r="G104" i="1" s="1"/>
  <c r="T105" i="1"/>
  <c r="P102" i="1"/>
  <c r="T102" i="1"/>
  <c r="I97" i="1"/>
  <c r="I102" i="1" l="1"/>
  <c r="I105" i="1"/>
  <c r="I104" i="1" l="1"/>
</calcChain>
</file>

<file path=xl/sharedStrings.xml><?xml version="1.0" encoding="utf-8"?>
<sst xmlns="http://schemas.openxmlformats.org/spreadsheetml/2006/main" count="562" uniqueCount="320">
  <si>
    <t>MFP 12 Total</t>
  </si>
  <si>
    <t>Satellite Communications (SPACE)</t>
  </si>
  <si>
    <t>SEW Surveillance/Reconnaissance Support</t>
  </si>
  <si>
    <t>Ballistic Missile Defense System Space Programs</t>
  </si>
  <si>
    <t>Space Tracking &amp; Surveillance System</t>
  </si>
  <si>
    <t>Teleport Program</t>
  </si>
  <si>
    <t>Tractor Bears</t>
  </si>
  <si>
    <t>SATCOM Ground Environment (SPACE)</t>
  </si>
  <si>
    <t>Joint Tactical Ground System</t>
  </si>
  <si>
    <t>Army Space Systems Integration</t>
  </si>
  <si>
    <t>Protected SATCOM Services (PSCS) - Aggregated</t>
  </si>
  <si>
    <t>Protected Tactical Service (PTS)</t>
  </si>
  <si>
    <t>Protected Tactical Enterprise Service (PTES)</t>
  </si>
  <si>
    <t>Midterm Polar MILSATCOM System</t>
  </si>
  <si>
    <t>Space &amp; Missile Systems Center - MHA</t>
  </si>
  <si>
    <t>Space and Missile Center (SMC) Civilian Workforce</t>
  </si>
  <si>
    <t>Space Situation Awareness Operations</t>
  </si>
  <si>
    <t>EO/IR Weather Systems</t>
  </si>
  <si>
    <t>National Space Defense Center</t>
  </si>
  <si>
    <t>NAVSTAR Global Positioning System (Space and Control Segments)</t>
  </si>
  <si>
    <t>Space Situation Awareness Systems</t>
  </si>
  <si>
    <t>Shared Early Warning (SEW)</t>
  </si>
  <si>
    <t>NUDET Detection System (SPACE)</t>
  </si>
  <si>
    <t>NCMC - TW/AA System</t>
  </si>
  <si>
    <t>JSpOC Mission System</t>
  </si>
  <si>
    <t>GPS III Space Segment</t>
  </si>
  <si>
    <t>Spacelift Range System  (SPACE)</t>
  </si>
  <si>
    <t>Integrated Broadcast Service (IBS)</t>
  </si>
  <si>
    <t>Space Innovation, Integration and Rapid Technology Development</t>
  </si>
  <si>
    <t>Space and Missile Test and Evaluation Center</t>
  </si>
  <si>
    <t>Satellite Control Network (SPACE)</t>
  </si>
  <si>
    <t>Family of Advanced BLoS Terminals (FAB-T)</t>
  </si>
  <si>
    <t>Space Superiority Intelligence</t>
  </si>
  <si>
    <t>AF TENCAP</t>
  </si>
  <si>
    <t>Service Support to STRATCOM - Space Activities</t>
  </si>
  <si>
    <t>Global Positioning System III - Operational Control Segment</t>
  </si>
  <si>
    <t>Space Test and Training Range Development</t>
  </si>
  <si>
    <t>Space Test Program (STP)</t>
  </si>
  <si>
    <t>Rocket Systems Launch Program (SPACE)</t>
  </si>
  <si>
    <t>Combat Survivor Evader Locator</t>
  </si>
  <si>
    <t>Wideband Global SATCOM (SPACE)</t>
  </si>
  <si>
    <t>Polar MILSATCOM (SPACE)</t>
  </si>
  <si>
    <t>Advanced EHF MILSATCOM (SPACE)</t>
  </si>
  <si>
    <t>Evolved Expendable Launch Vehicle Program (SPACE) - EMD</t>
  </si>
  <si>
    <t>Space Based Infrared System (SBIRS) High EMD</t>
  </si>
  <si>
    <t>Space Fence</t>
  </si>
  <si>
    <t>Counterspace Systems</t>
  </si>
  <si>
    <t>NAVSTAR Global Positioning System (User Equipment) (SPACE)</t>
  </si>
  <si>
    <t>Operationally Responsive Space</t>
  </si>
  <si>
    <t>Weather System Follow-on</t>
  </si>
  <si>
    <t>Space Security and Defense Program</t>
  </si>
  <si>
    <t>Space Control Technology</t>
  </si>
  <si>
    <t>Line Item Title</t>
  </si>
  <si>
    <t>Account Title</t>
  </si>
  <si>
    <t>Initial Spares/Repair Parts</t>
  </si>
  <si>
    <t>Spacelift Range System Space</t>
  </si>
  <si>
    <t>Space Mods</t>
  </si>
  <si>
    <t>NUDET Detection System</t>
  </si>
  <si>
    <t>SBIR High (Space)</t>
  </si>
  <si>
    <t>MILSATCOM</t>
  </si>
  <si>
    <t>Spaceborne Equip (Comsec)</t>
  </si>
  <si>
    <t>Global Postioning (Space)</t>
  </si>
  <si>
    <t>Family of Beyond Line-of-Sight Terminals</t>
  </si>
  <si>
    <t>AF Satellite Comm System</t>
  </si>
  <si>
    <t>Overall DoD Base Spending</t>
  </si>
  <si>
    <t>MFP 12 as % of Overall DoD Base Spending</t>
  </si>
  <si>
    <t>Total Space Budget as % of Overall DoD Budget</t>
  </si>
  <si>
    <t>Total Space Budget (per DoD Comptroller)</t>
  </si>
  <si>
    <t>FY17 Omnibus</t>
  </si>
  <si>
    <t xml:space="preserve">FY18 Omnibus </t>
  </si>
  <si>
    <t>Advanced EHF MILSATCOM</t>
  </si>
  <si>
    <t>NAVSTAR GPS Receivers (Space)</t>
  </si>
  <si>
    <t>Line 2</t>
  </si>
  <si>
    <t>Line 17</t>
  </si>
  <si>
    <t>Line 10</t>
  </si>
  <si>
    <t>Line 3</t>
  </si>
  <si>
    <t>Space Technology</t>
  </si>
  <si>
    <t>Advanced Spacecraft Technology</t>
  </si>
  <si>
    <t>Fleet Satellite Comm Follow-On</t>
  </si>
  <si>
    <t>Line 4</t>
  </si>
  <si>
    <t>Line 24</t>
  </si>
  <si>
    <t>Line 1</t>
  </si>
  <si>
    <t>Line 5</t>
  </si>
  <si>
    <t>Line 7</t>
  </si>
  <si>
    <t>Evolved Expendable Launch Capability (Infrastructure)</t>
  </si>
  <si>
    <t>Line 12</t>
  </si>
  <si>
    <t>Evolved Expendable Launch Veh (Space)</t>
  </si>
  <si>
    <t>Line 13</t>
  </si>
  <si>
    <t>Weather Service (Commerical Wx Data)</t>
  </si>
  <si>
    <t>Line 8</t>
  </si>
  <si>
    <t>Line 14</t>
  </si>
  <si>
    <t>Line 15</t>
  </si>
  <si>
    <t>1206760F</t>
  </si>
  <si>
    <t>1206434F</t>
  </si>
  <si>
    <t>1206730F</t>
  </si>
  <si>
    <t>0603444F</t>
  </si>
  <si>
    <t>Maui Space Surveillance System (MSSS)</t>
  </si>
  <si>
    <t xml:space="preserve"> Total Procurement  </t>
  </si>
  <si>
    <t>AF RDTE, Line 21</t>
  </si>
  <si>
    <t>AF RDTE, Line 22</t>
  </si>
  <si>
    <t>AF RDTE, Line 60</t>
  </si>
  <si>
    <t>AF RDTE, Line 114</t>
  </si>
  <si>
    <t>AF RDTE, Line 312</t>
  </si>
  <si>
    <t>AF RDTE, Line 317</t>
  </si>
  <si>
    <t>AF RDTE, Line 62</t>
  </si>
  <si>
    <t>AF RDTE, Line 63</t>
  </si>
  <si>
    <t>AF RDTE, Line 310</t>
  </si>
  <si>
    <t>AF RDTE, Line 318</t>
  </si>
  <si>
    <t>AF RDTE, Line 243</t>
  </si>
  <si>
    <t>AF RDTE, Line 61</t>
  </si>
  <si>
    <t>AF RDTE, Line 64</t>
  </si>
  <si>
    <t>AF RDTE, Line 65</t>
  </si>
  <si>
    <t>AF RDTE, Line 66</t>
  </si>
  <si>
    <t>AF RDTE, Line 67</t>
  </si>
  <si>
    <t>AF RDTE, Line 120</t>
  </si>
  <si>
    <t>AF RDTE, Line 121</t>
  </si>
  <si>
    <t>AF RDTE, Line 122</t>
  </si>
  <si>
    <t>AF RDTE, Line 123</t>
  </si>
  <si>
    <t>AF RDTE, Line 155</t>
  </si>
  <si>
    <t>AF RDTE, Line 311</t>
  </si>
  <si>
    <t>AF RDTE, Line 309</t>
  </si>
  <si>
    <t>AF RDTE, Line 315</t>
  </si>
  <si>
    <t>AF RDTE, Line 316</t>
  </si>
  <si>
    <t>AF RDTE, Line 314</t>
  </si>
  <si>
    <t>0603401F</t>
  </si>
  <si>
    <t>1206425F</t>
  </si>
  <si>
    <t>1203940F</t>
  </si>
  <si>
    <t>1206426F</t>
  </si>
  <si>
    <t>1203614F</t>
  </si>
  <si>
    <t>1203620F</t>
  </si>
  <si>
    <t>1206438F</t>
  </si>
  <si>
    <t>1206421F</t>
  </si>
  <si>
    <t>1203165F</t>
  </si>
  <si>
    <t>1203265F</t>
  </si>
  <si>
    <t>1206423F</t>
  </si>
  <si>
    <t>1203710F</t>
  </si>
  <si>
    <t>1206422F</t>
  </si>
  <si>
    <t>0305111F</t>
  </si>
  <si>
    <t>1206761F</t>
  </si>
  <si>
    <t>1206855F</t>
  </si>
  <si>
    <t>1206857F</t>
  </si>
  <si>
    <t>1206431F</t>
  </si>
  <si>
    <t>1206432F</t>
  </si>
  <si>
    <t>1206433F</t>
  </si>
  <si>
    <t>1206441F</t>
  </si>
  <si>
    <t>1206442F</t>
  </si>
  <si>
    <t>1206853F</t>
  </si>
  <si>
    <t>1203176F</t>
  </si>
  <si>
    <t>1206860F</t>
  </si>
  <si>
    <t>1206864F</t>
  </si>
  <si>
    <t>1206116F</t>
  </si>
  <si>
    <t>1201921F</t>
  </si>
  <si>
    <t>1202247F</t>
  </si>
  <si>
    <t>1203400F</t>
  </si>
  <si>
    <t>1203001F</t>
  </si>
  <si>
    <t>1203110F</t>
  </si>
  <si>
    <t>1203173F</t>
  </si>
  <si>
    <t>1203174F</t>
  </si>
  <si>
    <t>1203179F</t>
  </si>
  <si>
    <t>1203182F</t>
  </si>
  <si>
    <t>1203906F</t>
  </si>
  <si>
    <t>1203913F</t>
  </si>
  <si>
    <t>1203699F</t>
  </si>
  <si>
    <t>1206392F</t>
  </si>
  <si>
    <t>1206398F</t>
  </si>
  <si>
    <t>Prog. Element (PE)</t>
  </si>
  <si>
    <t>1203164F</t>
  </si>
  <si>
    <t>ARMY RDTE, Line 151</t>
  </si>
  <si>
    <t>AF Space Procurement</t>
  </si>
  <si>
    <t>Army Other Procurement</t>
  </si>
  <si>
    <t>Navy Other Procurement</t>
  </si>
  <si>
    <t>AF Aircraft Procurement</t>
  </si>
  <si>
    <t xml:space="preserve">Total RDTE  </t>
  </si>
  <si>
    <t>1206308A</t>
  </si>
  <si>
    <t>1205117A</t>
  </si>
  <si>
    <t>1203142A</t>
  </si>
  <si>
    <t>1208053A</t>
  </si>
  <si>
    <t>1203610K</t>
  </si>
  <si>
    <t>1206893C</t>
  </si>
  <si>
    <t>1206895C</t>
  </si>
  <si>
    <t>1206867N</t>
  </si>
  <si>
    <t>1203109N</t>
  </si>
  <si>
    <t xml:space="preserve">Total Space Budget (per this tracker)  </t>
  </si>
  <si>
    <t>Navy Weapons Procuremt</t>
  </si>
  <si>
    <t>Space Programs and Technology</t>
  </si>
  <si>
    <t>0603287E</t>
  </si>
  <si>
    <t>DW RDTE, Line 36 (DARPA)</t>
  </si>
  <si>
    <t>FY19 HAC-D</t>
  </si>
  <si>
    <t>FY19 SAC-D</t>
  </si>
  <si>
    <t xml:space="preserve">FY19 Omnibus </t>
  </si>
  <si>
    <t>FY19 PB</t>
  </si>
  <si>
    <t>FY18 PB</t>
  </si>
  <si>
    <t>AF O&amp;M, Space Operations</t>
  </si>
  <si>
    <t>General Information Tech - Space</t>
  </si>
  <si>
    <t>INTEG BROADCAST SERV</t>
  </si>
  <si>
    <t>Rocket Systems Launch Program</t>
  </si>
  <si>
    <t>Line 6 (NEW line)</t>
  </si>
  <si>
    <t>Line 9 (NEW line)</t>
  </si>
  <si>
    <t>Line 18 (NEW line)</t>
  </si>
  <si>
    <t>Line 19 (NEW line, moved from RDTE in FY18)</t>
  </si>
  <si>
    <t>Line 20</t>
  </si>
  <si>
    <t>Line 21</t>
  </si>
  <si>
    <t>Line 22</t>
  </si>
  <si>
    <t>Budget Activity</t>
  </si>
  <si>
    <t>AF RDTE, Line 70</t>
  </si>
  <si>
    <t>AF RDTE, Line 68</t>
  </si>
  <si>
    <t>AF RDTE, Line 69</t>
  </si>
  <si>
    <t>GPS IIIC</t>
  </si>
  <si>
    <t>AF RDTE, Line 124</t>
  </si>
  <si>
    <t>AF RDTE, Line 125</t>
  </si>
  <si>
    <t>AF RDTE, Line 126</t>
  </si>
  <si>
    <t>AF RDTE, Line 127</t>
  </si>
  <si>
    <t>AF RDTE, Line 128</t>
  </si>
  <si>
    <t>AF RDTE, Line 129</t>
  </si>
  <si>
    <t>AF RDTE, Line 130</t>
  </si>
  <si>
    <t>AF RDTE, Line 158</t>
  </si>
  <si>
    <t>BA-06 - Mgt Support</t>
  </si>
  <si>
    <t>BA-05 - System Development &amp; Demonstration</t>
  </si>
  <si>
    <t>BA-04 - Advanced Component Development &amp; Prototypes</t>
  </si>
  <si>
    <t>BA-03 - Advanced Technology Development</t>
  </si>
  <si>
    <t>BA-02 - Applied Research</t>
  </si>
  <si>
    <t>BA-07 - Operational Systems Development</t>
  </si>
  <si>
    <t>AF RDTE, Line 319</t>
  </si>
  <si>
    <t>AF RDTE, Line 320</t>
  </si>
  <si>
    <t>AF RDTE, Line 321</t>
  </si>
  <si>
    <t>AF RDTE, Line 322</t>
  </si>
  <si>
    <t>AF RDTE, Line 326</t>
  </si>
  <si>
    <t>BA-02 - Communications and Electronics
Equipment</t>
  </si>
  <si>
    <t>SMART-T (SPACE) - Secure, Mobile, Anti-Jam, Reliable, Tactical -Terminal</t>
  </si>
  <si>
    <t>Line 30</t>
  </si>
  <si>
    <t>BA-01 - Space Procurement</t>
  </si>
  <si>
    <t>BA-02 - Spares and Repair Parts
Equipment</t>
  </si>
  <si>
    <t>DW RDTE, Line 258 (DISA)</t>
  </si>
  <si>
    <t>Army RDTE, Line 78</t>
  </si>
  <si>
    <t>Assured Positioning, Navigation and Timing (PNT)</t>
  </si>
  <si>
    <t>0604120A</t>
  </si>
  <si>
    <t>ARMY RDTE, Line 234</t>
  </si>
  <si>
    <t>ARMY RDTE, Line 235</t>
  </si>
  <si>
    <t>NAVY RDTE, Line 268</t>
  </si>
  <si>
    <t>NAVY RDTE, Line 208</t>
  </si>
  <si>
    <t>1203269F (NEW)</t>
  </si>
  <si>
    <t>DW RDTE, Line 80 (MDA)</t>
  </si>
  <si>
    <t>DW RDTE, Line 79 (MDA)</t>
  </si>
  <si>
    <t>ARMY RDTE, Line 83</t>
  </si>
  <si>
    <t>SHF Terminal</t>
  </si>
  <si>
    <t>Line 29</t>
  </si>
  <si>
    <t>Joint Tactical Ground Station (JTAGS (MIP)</t>
  </si>
  <si>
    <t>Line 69</t>
  </si>
  <si>
    <t>Transportable Tactical Command Communications</t>
  </si>
  <si>
    <t>Line 28</t>
  </si>
  <si>
    <t>Line 27</t>
  </si>
  <si>
    <t>Global Brdcst Svc - GBS</t>
  </si>
  <si>
    <t>Line 63</t>
  </si>
  <si>
    <t>Line 54</t>
  </si>
  <si>
    <t>BA-02 - Other Missiles</t>
  </si>
  <si>
    <t xml:space="preserve">FY18 NDAA
Conference </t>
  </si>
  <si>
    <t>Comm</t>
  </si>
  <si>
    <t>C2</t>
  </si>
  <si>
    <t>Space Control</t>
  </si>
  <si>
    <t>Wideband Gapfiller Satellites (Space)</t>
  </si>
  <si>
    <t>Missile Warning</t>
  </si>
  <si>
    <t>PNT</t>
  </si>
  <si>
    <t>Launch</t>
  </si>
  <si>
    <t>SSA</t>
  </si>
  <si>
    <t>SSA/C2</t>
  </si>
  <si>
    <t>Mgt</t>
  </si>
  <si>
    <t>Weather</t>
  </si>
  <si>
    <t>S&amp;T</t>
  </si>
  <si>
    <t>Training</t>
  </si>
  <si>
    <t xml:space="preserve"> FY19 NDAA
HASC</t>
  </si>
  <si>
    <t xml:space="preserve">FY19 NDAA
SASC </t>
  </si>
  <si>
    <t xml:space="preserve">FY19 NDAA
Conference </t>
  </si>
  <si>
    <t>MISSION</t>
  </si>
  <si>
    <t>Line 31</t>
  </si>
  <si>
    <t xml:space="preserve">Defense Enterprise Wideband Satcom Systems </t>
  </si>
  <si>
    <t>Spc Cont/SSA/C2</t>
  </si>
  <si>
    <t>AF RDTE, Line 325</t>
  </si>
  <si>
    <t>N/A</t>
  </si>
  <si>
    <t xml:space="preserve">Total O&amp;M  </t>
  </si>
  <si>
    <t>????</t>
  </si>
  <si>
    <t>AF RDTE, Line 15</t>
  </si>
  <si>
    <t>1206601F</t>
  </si>
  <si>
    <t>FY19 AF UPL</t>
  </si>
  <si>
    <t>Funds for analysts and security (contractor support), one-time facility outfitting costs, sustainment (tech refresh, recurring support) costs.</t>
  </si>
  <si>
    <t>Enterprise Ground Services</t>
  </si>
  <si>
    <t>Fields and integrates satellite command and control systems to support demonstrations and experimentation. Adds data centers (DCO, Sustainment, UX, Message Bus) at 3 locations at multiple classification levels needed to scale to support an additional 4 customers</t>
  </si>
  <si>
    <t>BLACKJACK project w/ DARPA</t>
  </si>
  <si>
    <t>Funds cooperative on-orbit demonstration of co-orbiting military missile warning constellation embedded within commercial LEO mega-constellation and space-cloud network infrastructure.</t>
  </si>
  <si>
    <t>RSGS Required SV/LV Integration</t>
  </si>
  <si>
    <t>Requirement of Space Segment to fund SV/LV Early Integration Studies and integration effort to be fully funded with the launch service at the time of contract award. Robotic Servicing of Geosynchronous Satellites (RSGS) will be launch on STP-4 funded in 19PBR.</t>
  </si>
  <si>
    <t>NSDC Operations</t>
  </si>
  <si>
    <t>Space Resiliency</t>
  </si>
  <si>
    <t>System Development (SSDP) (Classified)</t>
  </si>
  <si>
    <t>Space Defense Risk Reduction</t>
  </si>
  <si>
    <t>Space Vehicle Comm Enhancements and High Data Comm (SSDP) (Classified)</t>
  </si>
  <si>
    <t>System Verification (SSDP) (Classified)</t>
  </si>
  <si>
    <t>NTS-3 Payload</t>
  </si>
  <si>
    <t>Funds AFRL navigational experiment addressing multiple tech needs for PNT resiliency and technology upgrades.</t>
  </si>
  <si>
    <t>JFC-7b Urgent Need</t>
  </si>
  <si>
    <t>These funds are to support Phase II of the JFC-7b Urgent Need Mission, which is a Classified Program.</t>
  </si>
  <si>
    <t>Space Superiority M&amp;S</t>
  </si>
  <si>
    <t>Operational mission-level modeling &amp; simulation supporting Space Superiority mission &amp; requirements analysis for existing programs</t>
  </si>
  <si>
    <t>DESCRIPTIVE TITLE</t>
  </si>
  <si>
    <t>2-LINER DESCRIPTION</t>
  </si>
  <si>
    <t>C3936F</t>
  </si>
  <si>
    <t>SPACE BUDGET LINES (Dollars in Thousands) - AIR FORCE UNFUNDED PRIORITIES LIST - $351.4M (of $1.881B total UPL)</t>
  </si>
  <si>
    <t>FY19 SPACE BUDGET LINES (Dollars in Thousands)</t>
  </si>
  <si>
    <t>FY19 HASC Mark</t>
  </si>
  <si>
    <t>Launch Facilities</t>
  </si>
  <si>
    <t>Space Control Systems</t>
  </si>
  <si>
    <t>FY19 SASC Mark</t>
  </si>
  <si>
    <t>Space Rapid Capabilities Office</t>
  </si>
  <si>
    <t>AF RDTE, Line 127A</t>
  </si>
  <si>
    <t>Commercial SATCOM</t>
  </si>
  <si>
    <t>Evolved SBIRS (Next-Generation OPIR - Line 129A)</t>
  </si>
  <si>
    <t>AF RDTE, Line 159</t>
  </si>
  <si>
    <t>AF RDTE, Line 160</t>
  </si>
  <si>
    <t>AF RDTE, Line 161</t>
  </si>
  <si>
    <t>AF RDTE, Line 162</t>
  </si>
  <si>
    <t>FY19 Conference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</si>
</sst>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44" formatCode="_(&quot;$&quot;* #,##0.00_);_(&quot;$&quot;* \(#,##0.00\);_(&quot;$&quot;* &quot;-&quot;??_);_(@_)"/>
    <numFmt numFmtId="164" formatCode="_(&quot;$&quot;* #,##0_);_(&quot;$&quot;* \(#,##0\);_(&quot;$&quot;* &quot;-&quot;??_);_(@_)"/>
    <numFmt numFmtId="165" formatCode="&quot;$&quot;#,##0"/>
  </numFmts>
  <fonts count="20" x14ac:knownFonts="1">
    <font>
      <sz val="11"/>
      <color rgb="FF000000"/>
      <name val="Calibri"/>
      <family val="2"/>
    </font>
    <font>
      <sz val="12"/>
      <name val="Calibri"/>
      <family val="2"/>
    </font>
    <font>
      <b/>
      <sz val="14"/>
      <name val="Calibri"/>
      <family val="2"/>
    </font>
    <font>
      <sz val="11"/>
      <color rgb="FF000000"/>
      <name val="Calibri"/>
      <family val="2"/>
    </font>
    <font>
      <sz val="16"/>
      <color rgb="FF000000"/>
      <name val="Calibri"/>
      <family val="2"/>
    </font>
    <font>
      <b/>
      <sz val="14"/>
      <color rgb="FF000000"/>
      <name val="Calibri"/>
      <family val="2"/>
    </font>
    <font>
      <sz val="12"/>
      <color rgb="FF000000"/>
      <name val="Calibri"/>
      <family val="2"/>
    </font>
    <font>
      <sz val="12"/>
      <color theme="0" tint="-0.34998626667073579"/>
      <name val="Calibri"/>
      <family val="2"/>
    </font>
    <font>
      <sz val="12"/>
      <color rgb="FFFF0000"/>
      <name val="Calibri"/>
      <family val="2"/>
    </font>
    <font>
      <sz val="12"/>
      <color rgb="FF00B050"/>
      <name val="Calibri"/>
      <family val="2"/>
    </font>
    <font>
      <b/>
      <sz val="14"/>
      <color theme="0"/>
      <name val="Calibri"/>
      <family val="2"/>
    </font>
    <font>
      <sz val="14"/>
      <color rgb="FF000000"/>
      <name val="Calibri"/>
      <family val="2"/>
    </font>
    <font>
      <sz val="9"/>
      <color rgb="FF000000"/>
      <name val="Calibri"/>
      <family val="2"/>
    </font>
    <font>
      <sz val="12"/>
      <color theme="0"/>
      <name val="Calibri"/>
      <family val="2"/>
    </font>
    <font>
      <b/>
      <sz val="16"/>
      <color rgb="FF000000"/>
      <name val="Calibri"/>
      <family val="2"/>
    </font>
    <font>
      <b/>
      <sz val="12"/>
      <color rgb="FF00B050"/>
      <name val="Calibri"/>
      <family val="2"/>
    </font>
    <font>
      <b/>
      <sz val="14"/>
      <color rgb="FF00B050"/>
      <name val="Calibri"/>
      <family val="2"/>
    </font>
    <font>
      <b/>
      <sz val="12"/>
      <color rgb="FFFF0000"/>
      <name val="Calibri"/>
      <family val="2"/>
    </font>
    <font>
      <sz val="12"/>
      <color theme="1"/>
      <name val="Calibri"/>
      <family val="2"/>
    </font>
    <font>
      <b/>
      <sz val="14"/>
      <color rgb="FFFF0000"/>
      <name val="Calibri"/>
      <family val="2"/>
    </font>
  </fonts>
  <fills count="5">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theme="0"/>
        <bgColor indexed="64"/>
      </patternFill>
    </fill>
  </fills>
  <borders count="48">
    <border>
      <left/>
      <right/>
      <top/>
      <bottom/>
      <diagonal/>
    </border>
    <border>
      <left style="thin">
        <color indexed="64"/>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style="thin">
        <color indexed="64"/>
      </right>
      <top/>
      <bottom/>
      <diagonal/>
    </border>
    <border>
      <left/>
      <right style="thin">
        <color indexed="64"/>
      </right>
      <top/>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dotted">
        <color theme="0"/>
      </right>
      <top/>
      <bottom/>
      <diagonal/>
    </border>
    <border>
      <left/>
      <right style="dotted">
        <color theme="0"/>
      </right>
      <top/>
      <bottom/>
      <diagonal/>
    </border>
    <border>
      <left style="dotted">
        <color theme="0"/>
      </left>
      <right style="dotted">
        <color theme="0"/>
      </right>
      <top/>
      <bottom/>
      <diagonal/>
    </border>
    <border>
      <left style="dotted">
        <color theme="0"/>
      </left>
      <right/>
      <top/>
      <bottom/>
      <diagonal/>
    </border>
    <border>
      <left style="dotted">
        <color theme="0"/>
      </left>
      <right style="thin">
        <color theme="0"/>
      </right>
      <top style="medium">
        <color indexed="64"/>
      </top>
      <bottom style="thin">
        <color indexed="64"/>
      </bottom>
      <diagonal/>
    </border>
    <border>
      <left style="thin">
        <color theme="0"/>
      </left>
      <right style="thin">
        <color theme="0"/>
      </right>
      <top style="thin">
        <color indexed="64"/>
      </top>
      <bottom style="thin">
        <color indexed="64"/>
      </bottom>
      <diagonal/>
    </border>
    <border>
      <left style="medium">
        <color indexed="64"/>
      </left>
      <right style="dotted">
        <color theme="0"/>
      </right>
      <top style="medium">
        <color indexed="64"/>
      </top>
      <bottom style="medium">
        <color indexed="64"/>
      </bottom>
      <diagonal/>
    </border>
    <border>
      <left/>
      <right style="dotted">
        <color theme="0"/>
      </right>
      <top style="medium">
        <color indexed="64"/>
      </top>
      <bottom style="medium">
        <color indexed="64"/>
      </bottom>
      <diagonal/>
    </border>
    <border>
      <left style="dotted">
        <color theme="0"/>
      </left>
      <right style="dotted">
        <color theme="0"/>
      </right>
      <top style="medium">
        <color indexed="64"/>
      </top>
      <bottom style="medium">
        <color indexed="64"/>
      </bottom>
      <diagonal/>
    </border>
    <border>
      <left style="dotted">
        <color theme="0"/>
      </left>
      <right/>
      <top style="medium">
        <color indexed="64"/>
      </top>
      <bottom style="medium">
        <color indexed="64"/>
      </bottom>
      <diagonal/>
    </border>
    <border>
      <left style="dotted">
        <color theme="0"/>
      </left>
      <right style="medium">
        <color theme="1"/>
      </right>
      <top style="medium">
        <color indexed="64"/>
      </top>
      <bottom style="medium">
        <color indexed="64"/>
      </bottom>
      <diagonal/>
    </border>
    <border>
      <left style="dotted">
        <color theme="0"/>
      </left>
      <right style="medium">
        <color indexed="64"/>
      </right>
      <top style="medium">
        <color indexed="64"/>
      </top>
      <bottom style="medium">
        <color indexed="64"/>
      </bottom>
      <diagonal/>
    </border>
    <border>
      <left/>
      <right style="dotted">
        <color theme="0"/>
      </right>
      <top style="medium">
        <color theme="1"/>
      </top>
      <bottom style="dotted">
        <color theme="0"/>
      </bottom>
      <diagonal/>
    </border>
    <border>
      <left style="dotted">
        <color theme="0"/>
      </left>
      <right/>
      <top style="medium">
        <color theme="1"/>
      </top>
      <bottom style="dotted">
        <color theme="0"/>
      </bottom>
      <diagonal/>
    </border>
    <border>
      <left/>
      <right/>
      <top style="medium">
        <color indexed="64"/>
      </top>
      <bottom style="medium">
        <color theme="1"/>
      </bottom>
      <diagonal/>
    </border>
    <border>
      <left/>
      <right style="medium">
        <color indexed="64"/>
      </right>
      <top style="medium">
        <color indexed="64"/>
      </top>
      <bottom style="medium">
        <color theme="1"/>
      </bottom>
      <diagonal/>
    </border>
    <border>
      <left/>
      <right/>
      <top/>
      <bottom style="thin">
        <color theme="0" tint="-0.34998626667073579"/>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3">
    <xf numFmtId="0" fontId="0" fillId="0" borderId="0"/>
    <xf numFmtId="44" fontId="3" fillId="0" borderId="0" applyFont="0" applyFill="0" applyBorder="0" applyAlignment="0" applyProtection="0"/>
    <xf numFmtId="9" fontId="3" fillId="0" borderId="0" applyFont="0" applyFill="0" applyBorder="0" applyAlignment="0" applyProtection="0"/>
  </cellStyleXfs>
  <cellXfs count="183">
    <xf numFmtId="0" fontId="0" fillId="0" borderId="0" xfId="0"/>
    <xf numFmtId="0" fontId="4" fillId="0" borderId="0" xfId="0" applyFont="1" applyFill="1" applyAlignment="1">
      <alignment horizontal="center"/>
    </xf>
    <xf numFmtId="0" fontId="4" fillId="0" borderId="0" xfId="0" applyFont="1" applyFill="1" applyAlignment="1">
      <alignment horizontal="center" vertical="center"/>
    </xf>
    <xf numFmtId="0" fontId="4" fillId="0" borderId="0" xfId="0" applyFont="1" applyFill="1" applyAlignment="1">
      <alignment horizontal="center" wrapText="1"/>
    </xf>
    <xf numFmtId="165" fontId="5" fillId="0" borderId="1" xfId="1" applyNumberFormat="1" applyFont="1" applyFill="1" applyBorder="1" applyAlignment="1">
      <alignment horizontal="center"/>
    </xf>
    <xf numFmtId="6" fontId="6" fillId="0" borderId="0" xfId="1" applyNumberFormat="1" applyFont="1" applyFill="1" applyBorder="1" applyAlignment="1">
      <alignment horizontal="left" vertical="top"/>
    </xf>
    <xf numFmtId="6" fontId="7" fillId="0" borderId="0" xfId="1" applyNumberFormat="1" applyFont="1" applyFill="1" applyBorder="1" applyAlignment="1">
      <alignment horizontal="left" vertical="top"/>
    </xf>
    <xf numFmtId="6" fontId="8" fillId="0" borderId="0" xfId="1" applyNumberFormat="1" applyFont="1" applyFill="1" applyBorder="1" applyAlignment="1">
      <alignment horizontal="left" vertical="top"/>
    </xf>
    <xf numFmtId="6" fontId="6" fillId="0" borderId="2" xfId="1" applyNumberFormat="1" applyFont="1" applyFill="1" applyBorder="1" applyAlignment="1">
      <alignment horizontal="left" vertical="top"/>
    </xf>
    <xf numFmtId="6" fontId="7" fillId="0" borderId="2" xfId="1" applyNumberFormat="1" applyFont="1" applyFill="1" applyBorder="1" applyAlignment="1">
      <alignment horizontal="left" vertical="top"/>
    </xf>
    <xf numFmtId="6" fontId="9" fillId="0" borderId="2" xfId="1" applyNumberFormat="1" applyFont="1" applyFill="1" applyBorder="1" applyAlignment="1">
      <alignment horizontal="left" vertical="top"/>
    </xf>
    <xf numFmtId="6" fontId="8" fillId="0" borderId="2" xfId="1" applyNumberFormat="1" applyFont="1" applyFill="1" applyBorder="1" applyAlignment="1">
      <alignment horizontal="left" vertical="top"/>
    </xf>
    <xf numFmtId="6" fontId="6" fillId="0" borderId="3" xfId="1" applyNumberFormat="1" applyFont="1" applyFill="1" applyBorder="1" applyAlignment="1">
      <alignment horizontal="left" vertical="top"/>
    </xf>
    <xf numFmtId="6" fontId="7" fillId="0" borderId="3" xfId="1" applyNumberFormat="1" applyFont="1" applyFill="1" applyBorder="1" applyAlignment="1">
      <alignment horizontal="left" vertical="top"/>
    </xf>
    <xf numFmtId="6" fontId="9" fillId="0" borderId="3" xfId="1" applyNumberFormat="1" applyFont="1" applyFill="1" applyBorder="1" applyAlignment="1">
      <alignment horizontal="left" vertical="top"/>
    </xf>
    <xf numFmtId="6" fontId="8" fillId="0" borderId="3" xfId="1" applyNumberFormat="1" applyFont="1" applyFill="1" applyBorder="1" applyAlignment="1">
      <alignment horizontal="left" vertical="top"/>
    </xf>
    <xf numFmtId="6" fontId="9" fillId="0" borderId="0" xfId="1" applyNumberFormat="1" applyFont="1" applyFill="1" applyBorder="1" applyAlignment="1">
      <alignment horizontal="left" vertical="top"/>
    </xf>
    <xf numFmtId="165" fontId="2" fillId="0" borderId="4" xfId="1" applyNumberFormat="1" applyFont="1" applyFill="1" applyBorder="1" applyAlignment="1">
      <alignment horizontal="center"/>
    </xf>
    <xf numFmtId="6" fontId="1" fillId="0" borderId="0" xfId="1" applyNumberFormat="1" applyFont="1" applyFill="1" applyBorder="1" applyAlignment="1">
      <alignment horizontal="left" vertical="top"/>
    </xf>
    <xf numFmtId="6" fontId="1" fillId="0" borderId="2" xfId="1" applyNumberFormat="1" applyFont="1" applyFill="1" applyBorder="1" applyAlignment="1">
      <alignment horizontal="left" vertical="top"/>
    </xf>
    <xf numFmtId="6" fontId="1" fillId="0" borderId="3" xfId="1" applyNumberFormat="1" applyFont="1" applyFill="1" applyBorder="1" applyAlignment="1">
      <alignment horizontal="left" vertical="top"/>
    </xf>
    <xf numFmtId="0" fontId="6" fillId="0" borderId="0" xfId="0" applyFont="1" applyFill="1" applyAlignment="1">
      <alignment horizontal="left"/>
    </xf>
    <xf numFmtId="165" fontId="10" fillId="2" borderId="5" xfId="1" applyNumberFormat="1" applyFont="1" applyFill="1" applyBorder="1" applyAlignment="1">
      <alignment horizontal="center"/>
    </xf>
    <xf numFmtId="0" fontId="6" fillId="0" borderId="6" xfId="0" applyFont="1" applyFill="1" applyBorder="1" applyAlignment="1">
      <alignment horizontal="left" vertical="top"/>
    </xf>
    <xf numFmtId="0" fontId="6" fillId="0" borderId="0" xfId="0" applyFont="1" applyFill="1" applyBorder="1" applyAlignment="1">
      <alignment horizontal="left" vertical="top"/>
    </xf>
    <xf numFmtId="0" fontId="6" fillId="0" borderId="7" xfId="0" applyFont="1" applyFill="1" applyBorder="1" applyAlignment="1">
      <alignment horizontal="left" vertical="top"/>
    </xf>
    <xf numFmtId="0" fontId="6" fillId="0" borderId="8" xfId="0" applyFont="1" applyFill="1" applyBorder="1" applyAlignment="1">
      <alignment horizontal="left" vertical="top"/>
    </xf>
    <xf numFmtId="0" fontId="6" fillId="0" borderId="2" xfId="0" applyFont="1" applyFill="1" applyBorder="1" applyAlignment="1">
      <alignment horizontal="left" vertical="top"/>
    </xf>
    <xf numFmtId="0" fontId="6" fillId="0" borderId="9" xfId="0" applyFont="1" applyFill="1" applyBorder="1" applyAlignment="1">
      <alignment horizontal="left" vertical="top"/>
    </xf>
    <xf numFmtId="0" fontId="6" fillId="0" borderId="10" xfId="0" applyFont="1" applyFill="1" applyBorder="1" applyAlignment="1">
      <alignment horizontal="left" vertical="top"/>
    </xf>
    <xf numFmtId="0" fontId="6" fillId="0" borderId="3" xfId="0" applyFont="1" applyFill="1" applyBorder="1" applyAlignment="1">
      <alignment horizontal="left" vertical="top"/>
    </xf>
    <xf numFmtId="0" fontId="6" fillId="0" borderId="11" xfId="0" applyFont="1" applyFill="1" applyBorder="1" applyAlignment="1">
      <alignment horizontal="left" vertical="top"/>
    </xf>
    <xf numFmtId="0" fontId="10" fillId="2" borderId="27" xfId="0" applyFont="1" applyFill="1" applyBorder="1" applyAlignment="1">
      <alignment horizontal="center" vertical="top"/>
    </xf>
    <xf numFmtId="0" fontId="10" fillId="2" borderId="28" xfId="0" applyFont="1" applyFill="1" applyBorder="1" applyAlignment="1">
      <alignment horizontal="center" vertical="top" wrapText="1"/>
    </xf>
    <xf numFmtId="0" fontId="10" fillId="2" borderId="29" xfId="0" applyFont="1" applyFill="1" applyBorder="1" applyAlignment="1">
      <alignment horizontal="center" vertical="top"/>
    </xf>
    <xf numFmtId="0" fontId="10" fillId="2" borderId="30" xfId="0" applyFont="1" applyFill="1" applyBorder="1" applyAlignment="1">
      <alignment horizontal="center" vertical="top" wrapText="1"/>
    </xf>
    <xf numFmtId="0" fontId="6" fillId="0" borderId="12" xfId="0" applyFont="1" applyFill="1" applyBorder="1" applyAlignment="1">
      <alignment horizontal="left" vertical="top"/>
    </xf>
    <xf numFmtId="0" fontId="1" fillId="0" borderId="12" xfId="0" applyFont="1" applyFill="1" applyBorder="1" applyAlignment="1">
      <alignment horizontal="center" vertical="top"/>
    </xf>
    <xf numFmtId="6" fontId="6" fillId="0" borderId="12" xfId="1" applyNumberFormat="1" applyFont="1" applyFill="1" applyBorder="1" applyAlignment="1">
      <alignment horizontal="left" vertical="top"/>
    </xf>
    <xf numFmtId="6" fontId="9" fillId="0" borderId="12" xfId="1" applyNumberFormat="1" applyFont="1" applyFill="1" applyBorder="1" applyAlignment="1">
      <alignment horizontal="left" vertical="top"/>
    </xf>
    <xf numFmtId="6" fontId="7" fillId="0" borderId="12" xfId="1" applyNumberFormat="1" applyFont="1" applyFill="1" applyBorder="1" applyAlignment="1">
      <alignment horizontal="left" vertical="top"/>
    </xf>
    <xf numFmtId="0" fontId="11" fillId="0" borderId="12" xfId="0" applyFont="1" applyFill="1" applyBorder="1" applyAlignment="1">
      <alignment horizontal="center" vertical="top"/>
    </xf>
    <xf numFmtId="0" fontId="12" fillId="0" borderId="12" xfId="0" applyFont="1" applyFill="1" applyBorder="1" applyAlignment="1">
      <alignment horizontal="left" vertical="top" wrapText="1"/>
    </xf>
    <xf numFmtId="6" fontId="11" fillId="0" borderId="12" xfId="1" applyNumberFormat="1" applyFont="1" applyFill="1" applyBorder="1" applyAlignment="1">
      <alignment horizontal="left" vertical="top" wrapText="1"/>
    </xf>
    <xf numFmtId="6" fontId="6" fillId="0" borderId="12" xfId="1" applyNumberFormat="1" applyFont="1" applyFill="1" applyBorder="1" applyAlignment="1">
      <alignment horizontal="left" vertical="top" wrapText="1"/>
    </xf>
    <xf numFmtId="0" fontId="10" fillId="2" borderId="31" xfId="0" applyFont="1" applyFill="1" applyBorder="1" applyAlignment="1">
      <alignment horizontal="center" vertical="top" wrapText="1"/>
    </xf>
    <xf numFmtId="0" fontId="10" fillId="2" borderId="13" xfId="0" applyFont="1" applyFill="1" applyBorder="1" applyAlignment="1">
      <alignment horizontal="center" vertical="top" wrapText="1"/>
    </xf>
    <xf numFmtId="0" fontId="10" fillId="2" borderId="32" xfId="0" applyFont="1" applyFill="1" applyBorder="1" applyAlignment="1">
      <alignment horizontal="center" vertical="top" wrapText="1"/>
    </xf>
    <xf numFmtId="6" fontId="6" fillId="0" borderId="0" xfId="0" applyNumberFormat="1" applyFont="1" applyFill="1" applyBorder="1" applyAlignment="1">
      <alignment horizontal="left" vertical="top" wrapText="1"/>
    </xf>
    <xf numFmtId="6" fontId="6" fillId="0" borderId="2" xfId="0" applyNumberFormat="1" applyFont="1" applyFill="1" applyBorder="1" applyAlignment="1">
      <alignment horizontal="left" vertical="top" wrapText="1"/>
    </xf>
    <xf numFmtId="6" fontId="6" fillId="0" borderId="3" xfId="0" applyNumberFormat="1" applyFont="1" applyFill="1" applyBorder="1" applyAlignment="1">
      <alignment horizontal="left" vertical="top" wrapText="1"/>
    </xf>
    <xf numFmtId="0" fontId="6" fillId="0" borderId="0" xfId="0" applyFont="1" applyFill="1" applyBorder="1" applyAlignment="1">
      <alignment horizontal="left" vertical="top" wrapText="1"/>
    </xf>
    <xf numFmtId="6" fontId="10" fillId="2" borderId="14" xfId="1" applyNumberFormat="1" applyFont="1" applyFill="1" applyBorder="1" applyAlignment="1">
      <alignment horizontal="left" vertical="top"/>
    </xf>
    <xf numFmtId="0" fontId="13" fillId="2" borderId="0" xfId="0" applyFont="1" applyFill="1" applyAlignment="1">
      <alignment horizontal="left" vertical="top"/>
    </xf>
    <xf numFmtId="6" fontId="2" fillId="0" borderId="15" xfId="1" applyNumberFormat="1" applyFont="1" applyFill="1" applyBorder="1" applyAlignment="1">
      <alignment horizontal="left" vertical="top"/>
    </xf>
    <xf numFmtId="6" fontId="5" fillId="0" borderId="16" xfId="1" applyNumberFormat="1" applyFont="1" applyFill="1" applyBorder="1" applyAlignment="1">
      <alignment horizontal="left" vertical="top"/>
    </xf>
    <xf numFmtId="6" fontId="11" fillId="0" borderId="2" xfId="1" applyNumberFormat="1" applyFont="1" applyFill="1" applyBorder="1" applyAlignment="1">
      <alignment horizontal="left" vertical="top" wrapText="1"/>
    </xf>
    <xf numFmtId="6" fontId="11" fillId="0" borderId="0" xfId="1" applyNumberFormat="1" applyFont="1" applyFill="1" applyBorder="1" applyAlignment="1">
      <alignment horizontal="left" vertical="top" wrapText="1"/>
    </xf>
    <xf numFmtId="6" fontId="11" fillId="0" borderId="3" xfId="1" applyNumberFormat="1" applyFont="1" applyFill="1" applyBorder="1" applyAlignment="1">
      <alignment horizontal="left" vertical="top" wrapText="1"/>
    </xf>
    <xf numFmtId="165" fontId="6" fillId="0" borderId="0" xfId="1" applyNumberFormat="1" applyFont="1" applyFill="1" applyBorder="1" applyAlignment="1">
      <alignment horizontal="left" vertical="top"/>
    </xf>
    <xf numFmtId="165" fontId="6" fillId="0" borderId="3" xfId="1" applyNumberFormat="1" applyFont="1" applyFill="1" applyBorder="1" applyAlignment="1">
      <alignment horizontal="left" vertical="top"/>
    </xf>
    <xf numFmtId="6" fontId="6" fillId="0" borderId="0" xfId="1" applyNumberFormat="1" applyFont="1" applyFill="1" applyBorder="1" applyAlignment="1">
      <alignment horizontal="left" vertical="top" wrapText="1"/>
    </xf>
    <xf numFmtId="6" fontId="6" fillId="0" borderId="3" xfId="1" applyNumberFormat="1" applyFont="1" applyFill="1" applyBorder="1" applyAlignment="1">
      <alignment horizontal="left" vertical="top" wrapText="1"/>
    </xf>
    <xf numFmtId="6" fontId="6" fillId="0" borderId="2" xfId="1" applyNumberFormat="1" applyFont="1" applyFill="1" applyBorder="1" applyAlignment="1">
      <alignment horizontal="left" vertical="top" wrapText="1"/>
    </xf>
    <xf numFmtId="6" fontId="7" fillId="0" borderId="17" xfId="1" applyNumberFormat="1" applyFont="1" applyFill="1" applyBorder="1" applyAlignment="1">
      <alignment horizontal="left" vertical="top"/>
    </xf>
    <xf numFmtId="6" fontId="6" fillId="0" borderId="17" xfId="1" applyNumberFormat="1" applyFont="1" applyFill="1" applyBorder="1" applyAlignment="1">
      <alignment horizontal="left" vertical="top" wrapText="1"/>
    </xf>
    <xf numFmtId="0" fontId="4" fillId="0" borderId="0" xfId="0" applyFont="1" applyFill="1" applyAlignment="1">
      <alignment horizontal="left" vertical="top"/>
    </xf>
    <xf numFmtId="0" fontId="10" fillId="2" borderId="33" xfId="0" applyFont="1" applyFill="1" applyBorder="1" applyAlignment="1">
      <alignment horizontal="left" vertical="top"/>
    </xf>
    <xf numFmtId="0" fontId="10" fillId="2" borderId="34" xfId="0" applyFont="1" applyFill="1" applyBorder="1" applyAlignment="1">
      <alignment horizontal="left" vertical="top" wrapText="1"/>
    </xf>
    <xf numFmtId="0" fontId="10" fillId="2" borderId="35" xfId="0" applyFont="1" applyFill="1" applyBorder="1" applyAlignment="1">
      <alignment horizontal="left" vertical="top"/>
    </xf>
    <xf numFmtId="0" fontId="10" fillId="2" borderId="35" xfId="0" applyFont="1" applyFill="1" applyBorder="1" applyAlignment="1">
      <alignment horizontal="left" vertical="top" wrapText="1"/>
    </xf>
    <xf numFmtId="0" fontId="10" fillId="2" borderId="36" xfId="0" applyFont="1" applyFill="1" applyBorder="1" applyAlignment="1">
      <alignment horizontal="left" vertical="top" wrapText="1"/>
    </xf>
    <xf numFmtId="0" fontId="10" fillId="2" borderId="37" xfId="0" applyFont="1" applyFill="1" applyBorder="1" applyAlignment="1">
      <alignment horizontal="left" vertical="top" wrapText="1"/>
    </xf>
    <xf numFmtId="0" fontId="10" fillId="2" borderId="38" xfId="0" applyFont="1" applyFill="1" applyBorder="1" applyAlignment="1">
      <alignment horizontal="left" vertical="top" wrapText="1"/>
    </xf>
    <xf numFmtId="0" fontId="10" fillId="2" borderId="39" xfId="0" applyFont="1" applyFill="1" applyBorder="1" applyAlignment="1">
      <alignment horizontal="left" vertical="top" wrapText="1"/>
    </xf>
    <xf numFmtId="0" fontId="10" fillId="2" borderId="40" xfId="0" applyFont="1" applyFill="1" applyBorder="1" applyAlignment="1">
      <alignment horizontal="left" vertical="top" wrapText="1"/>
    </xf>
    <xf numFmtId="0" fontId="4" fillId="0" borderId="2" xfId="0" applyFont="1" applyFill="1" applyBorder="1" applyAlignment="1">
      <alignment horizontal="left" vertical="top"/>
    </xf>
    <xf numFmtId="0" fontId="1" fillId="0" borderId="2" xfId="0" applyFont="1" applyFill="1" applyBorder="1" applyAlignment="1">
      <alignment horizontal="left" vertical="top"/>
    </xf>
    <xf numFmtId="0" fontId="1" fillId="0" borderId="0" xfId="0" applyFont="1" applyFill="1" applyBorder="1" applyAlignment="1">
      <alignment horizontal="left" vertical="top"/>
    </xf>
    <xf numFmtId="0" fontId="11" fillId="0" borderId="0" xfId="0" applyFont="1" applyFill="1" applyBorder="1" applyAlignment="1">
      <alignment horizontal="left" vertical="top"/>
    </xf>
    <xf numFmtId="0" fontId="1" fillId="0" borderId="3" xfId="0" applyFont="1" applyFill="1" applyBorder="1" applyAlignment="1">
      <alignment horizontal="left" vertical="top"/>
    </xf>
    <xf numFmtId="165" fontId="10" fillId="2" borderId="5" xfId="1" applyNumberFormat="1" applyFont="1" applyFill="1" applyBorder="1" applyAlignment="1">
      <alignment horizontal="left" vertical="top"/>
    </xf>
    <xf numFmtId="165" fontId="5" fillId="2" borderId="4" xfId="1" applyNumberFormat="1" applyFont="1" applyFill="1" applyBorder="1" applyAlignment="1">
      <alignment horizontal="left" vertical="top"/>
    </xf>
    <xf numFmtId="165" fontId="2" fillId="0" borderId="4" xfId="1" applyNumberFormat="1" applyFont="1" applyFill="1" applyBorder="1" applyAlignment="1">
      <alignment horizontal="left" vertical="top"/>
    </xf>
    <xf numFmtId="165" fontId="5" fillId="0" borderId="18" xfId="1" applyNumberFormat="1" applyFont="1" applyFill="1" applyBorder="1" applyAlignment="1">
      <alignment horizontal="left" vertical="top"/>
    </xf>
    <xf numFmtId="165" fontId="2" fillId="0" borderId="5" xfId="1" applyNumberFormat="1" applyFont="1" applyFill="1" applyBorder="1" applyAlignment="1">
      <alignment horizontal="left" vertical="top"/>
    </xf>
    <xf numFmtId="165" fontId="6" fillId="0" borderId="5" xfId="1" applyNumberFormat="1" applyFont="1" applyFill="1" applyBorder="1" applyAlignment="1">
      <alignment horizontal="left" vertical="top"/>
    </xf>
    <xf numFmtId="0" fontId="11" fillId="0" borderId="0" xfId="0" applyFont="1" applyFill="1" applyAlignment="1">
      <alignment horizontal="left" vertical="top"/>
    </xf>
    <xf numFmtId="0" fontId="11" fillId="0" borderId="19" xfId="0" applyFont="1" applyFill="1" applyBorder="1" applyAlignment="1">
      <alignment horizontal="left" vertical="top"/>
    </xf>
    <xf numFmtId="0" fontId="11" fillId="0" borderId="8" xfId="0" applyFont="1" applyFill="1" applyBorder="1" applyAlignment="1">
      <alignment horizontal="left" vertical="top"/>
    </xf>
    <xf numFmtId="165" fontId="5" fillId="0" borderId="20" xfId="1" applyNumberFormat="1" applyFont="1" applyFill="1" applyBorder="1" applyAlignment="1">
      <alignment horizontal="left" vertical="top"/>
    </xf>
    <xf numFmtId="165" fontId="5" fillId="0" borderId="22" xfId="1" applyNumberFormat="1" applyFont="1" applyFill="1" applyBorder="1" applyAlignment="1">
      <alignment horizontal="left" vertical="top"/>
    </xf>
    <xf numFmtId="165" fontId="2" fillId="0" borderId="21" xfId="1" applyNumberFormat="1" applyFont="1" applyFill="1" applyBorder="1" applyAlignment="1">
      <alignment horizontal="left" vertical="top"/>
    </xf>
    <xf numFmtId="165" fontId="2" fillId="0" borderId="15" xfId="1" applyNumberFormat="1" applyFont="1" applyFill="1" applyBorder="1" applyAlignment="1">
      <alignment horizontal="left" vertical="top"/>
    </xf>
    <xf numFmtId="165" fontId="5" fillId="0" borderId="15" xfId="1" applyNumberFormat="1" applyFont="1" applyFill="1" applyBorder="1" applyAlignment="1">
      <alignment horizontal="left" vertical="top"/>
    </xf>
    <xf numFmtId="165" fontId="5" fillId="0" borderId="16" xfId="1" applyNumberFormat="1" applyFont="1" applyFill="1" applyBorder="1" applyAlignment="1">
      <alignment horizontal="left" vertical="top"/>
    </xf>
    <xf numFmtId="0" fontId="6" fillId="0" borderId="23" xfId="0" applyFont="1" applyFill="1" applyBorder="1" applyAlignment="1">
      <alignment horizontal="left" vertical="top" wrapText="1"/>
    </xf>
    <xf numFmtId="0" fontId="6" fillId="0" borderId="24" xfId="0" applyFont="1" applyFill="1" applyBorder="1" applyAlignment="1">
      <alignment horizontal="left" vertical="top" wrapText="1"/>
    </xf>
    <xf numFmtId="165" fontId="6" fillId="0" borderId="20" xfId="1" applyNumberFormat="1" applyFont="1" applyFill="1" applyBorder="1" applyAlignment="1">
      <alignment horizontal="left" vertical="top"/>
    </xf>
    <xf numFmtId="165" fontId="6" fillId="0" borderId="15" xfId="1" applyNumberFormat="1" applyFont="1" applyFill="1" applyBorder="1" applyAlignment="1">
      <alignment horizontal="left" vertical="top"/>
    </xf>
    <xf numFmtId="165" fontId="6" fillId="0" borderId="25" xfId="1" applyNumberFormat="1" applyFont="1" applyFill="1" applyBorder="1" applyAlignment="1">
      <alignment horizontal="left" vertical="top"/>
    </xf>
    <xf numFmtId="165" fontId="6" fillId="0" borderId="21" xfId="1" applyNumberFormat="1" applyFont="1" applyFill="1" applyBorder="1" applyAlignment="1">
      <alignment horizontal="left" vertical="top"/>
    </xf>
    <xf numFmtId="165" fontId="6" fillId="0" borderId="17" xfId="1" applyNumberFormat="1" applyFont="1" applyFill="1" applyBorder="1" applyAlignment="1">
      <alignment horizontal="left" vertical="top"/>
    </xf>
    <xf numFmtId="165" fontId="6" fillId="0" borderId="17" xfId="1" applyNumberFormat="1" applyFont="1" applyFill="1" applyBorder="1" applyAlignment="1">
      <alignment horizontal="left" vertical="top" wrapText="1"/>
    </xf>
    <xf numFmtId="0" fontId="6" fillId="0" borderId="19" xfId="0" applyFont="1" applyFill="1" applyBorder="1" applyAlignment="1">
      <alignment horizontal="left" vertical="top" wrapText="1"/>
    </xf>
    <xf numFmtId="0" fontId="6" fillId="0" borderId="8" xfId="0" applyFont="1" applyFill="1" applyBorder="1" applyAlignment="1">
      <alignment horizontal="left" vertical="top" wrapText="1"/>
    </xf>
    <xf numFmtId="10" fontId="6" fillId="0" borderId="8" xfId="2" applyNumberFormat="1" applyFont="1" applyFill="1" applyBorder="1" applyAlignment="1">
      <alignment horizontal="left" vertical="top"/>
    </xf>
    <xf numFmtId="10" fontId="6" fillId="0" borderId="2" xfId="2" applyNumberFormat="1" applyFont="1" applyFill="1" applyBorder="1" applyAlignment="1">
      <alignment horizontal="left" vertical="top"/>
    </xf>
    <xf numFmtId="10" fontId="6" fillId="0" borderId="9" xfId="2" applyNumberFormat="1" applyFont="1" applyFill="1" applyBorder="1" applyAlignment="1">
      <alignment horizontal="left" vertical="top"/>
    </xf>
    <xf numFmtId="6" fontId="10" fillId="2" borderId="24" xfId="0" applyNumberFormat="1" applyFont="1" applyFill="1" applyBorder="1" applyAlignment="1">
      <alignment horizontal="left" vertical="top"/>
    </xf>
    <xf numFmtId="6" fontId="5" fillId="0" borderId="23" xfId="0" applyNumberFormat="1" applyFont="1" applyFill="1" applyBorder="1" applyAlignment="1">
      <alignment horizontal="left" vertical="top"/>
    </xf>
    <xf numFmtId="6" fontId="5" fillId="0" borderId="17" xfId="0" applyNumberFormat="1" applyFont="1" applyFill="1" applyBorder="1" applyAlignment="1">
      <alignment horizontal="left" vertical="top"/>
    </xf>
    <xf numFmtId="6" fontId="5" fillId="0" borderId="24" xfId="0" applyNumberFormat="1" applyFont="1" applyFill="1" applyBorder="1" applyAlignment="1">
      <alignment horizontal="left" vertical="top"/>
    </xf>
    <xf numFmtId="0" fontId="6" fillId="0" borderId="26" xfId="0" applyFont="1" applyFill="1" applyBorder="1" applyAlignment="1">
      <alignment horizontal="left" vertical="top"/>
    </xf>
    <xf numFmtId="164" fontId="6" fillId="0" borderId="7" xfId="1" applyNumberFormat="1" applyFont="1" applyFill="1" applyBorder="1" applyAlignment="1">
      <alignment horizontal="left" vertical="top"/>
    </xf>
    <xf numFmtId="0" fontId="6" fillId="0" borderId="7" xfId="0" applyFont="1" applyFill="1" applyBorder="1" applyAlignment="1">
      <alignment horizontal="left" vertical="top" wrapText="1"/>
    </xf>
    <xf numFmtId="0" fontId="6" fillId="0" borderId="23" xfId="0" applyFont="1" applyFill="1" applyBorder="1" applyAlignment="1">
      <alignment horizontal="left" vertical="top"/>
    </xf>
    <xf numFmtId="10" fontId="6" fillId="0" borderId="10" xfId="2" applyNumberFormat="1" applyFont="1" applyFill="1" applyBorder="1" applyAlignment="1">
      <alignment horizontal="left" vertical="top"/>
    </xf>
    <xf numFmtId="10" fontId="6" fillId="0" borderId="3" xfId="2" applyNumberFormat="1" applyFont="1" applyFill="1" applyBorder="1" applyAlignment="1">
      <alignment horizontal="left" vertical="top"/>
    </xf>
    <xf numFmtId="10" fontId="6" fillId="0" borderId="11" xfId="2" applyNumberFormat="1" applyFont="1" applyFill="1" applyBorder="1" applyAlignment="1">
      <alignment horizontal="left" vertical="top"/>
    </xf>
    <xf numFmtId="0" fontId="6" fillId="0" borderId="11" xfId="0" applyFont="1" applyFill="1" applyBorder="1" applyAlignment="1">
      <alignment horizontal="left" vertical="top" wrapText="1"/>
    </xf>
    <xf numFmtId="0" fontId="4" fillId="0" borderId="0" xfId="0" applyFont="1" applyFill="1" applyAlignment="1">
      <alignment horizontal="left" vertical="top" wrapText="1"/>
    </xf>
    <xf numFmtId="0" fontId="6" fillId="0" borderId="43" xfId="0" applyFont="1" applyFill="1" applyBorder="1" applyAlignment="1">
      <alignment horizontal="left" vertical="top"/>
    </xf>
    <xf numFmtId="0" fontId="6" fillId="0" borderId="2" xfId="0" applyFont="1" applyFill="1" applyBorder="1" applyAlignment="1">
      <alignment horizontal="left" vertical="top" wrapText="1"/>
    </xf>
    <xf numFmtId="0" fontId="10" fillId="0" borderId="24" xfId="0" applyFont="1" applyFill="1" applyBorder="1" applyAlignment="1">
      <alignment vertical="top"/>
    </xf>
    <xf numFmtId="0" fontId="10" fillId="0" borderId="17" xfId="0" applyFont="1" applyFill="1" applyBorder="1" applyAlignment="1">
      <alignment vertical="top"/>
    </xf>
    <xf numFmtId="0" fontId="10" fillId="0" borderId="22" xfId="0" applyFont="1" applyFill="1" applyBorder="1" applyAlignment="1">
      <alignment vertical="top"/>
    </xf>
    <xf numFmtId="0" fontId="14" fillId="0" borderId="41" xfId="0" applyFont="1" applyFill="1" applyBorder="1" applyAlignment="1">
      <alignment vertical="center"/>
    </xf>
    <xf numFmtId="0" fontId="14" fillId="0" borderId="42" xfId="0" applyFont="1" applyFill="1" applyBorder="1" applyAlignment="1">
      <alignment vertical="center"/>
    </xf>
    <xf numFmtId="165" fontId="6" fillId="0" borderId="6" xfId="1" applyNumberFormat="1" applyFont="1" applyFill="1" applyBorder="1" applyAlignment="1">
      <alignment horizontal="left" vertical="top"/>
    </xf>
    <xf numFmtId="6" fontId="1" fillId="3" borderId="0" xfId="1" applyNumberFormat="1" applyFont="1" applyFill="1" applyBorder="1" applyAlignment="1">
      <alignment horizontal="left" vertical="top"/>
    </xf>
    <xf numFmtId="6" fontId="6" fillId="3" borderId="3" xfId="1" applyNumberFormat="1" applyFont="1" applyFill="1" applyBorder="1" applyAlignment="1">
      <alignment horizontal="left" vertical="top"/>
    </xf>
    <xf numFmtId="6" fontId="6" fillId="3" borderId="2" xfId="1" applyNumberFormat="1" applyFont="1" applyFill="1" applyBorder="1" applyAlignment="1">
      <alignment horizontal="left" vertical="top"/>
    </xf>
    <xf numFmtId="6" fontId="7" fillId="3" borderId="2" xfId="1" applyNumberFormat="1" applyFont="1" applyFill="1" applyBorder="1" applyAlignment="1">
      <alignment horizontal="left" vertical="top"/>
    </xf>
    <xf numFmtId="6" fontId="1" fillId="3" borderId="2" xfId="1" applyNumberFormat="1" applyFont="1" applyFill="1" applyBorder="1" applyAlignment="1">
      <alignment horizontal="left" vertical="top"/>
    </xf>
    <xf numFmtId="6" fontId="6" fillId="3" borderId="0" xfId="1" applyNumberFormat="1" applyFont="1" applyFill="1" applyBorder="1" applyAlignment="1">
      <alignment horizontal="left" vertical="top"/>
    </xf>
    <xf numFmtId="6" fontId="7" fillId="3" borderId="0" xfId="1" applyNumberFormat="1" applyFont="1" applyFill="1" applyBorder="1" applyAlignment="1">
      <alignment horizontal="left" vertical="top"/>
    </xf>
    <xf numFmtId="6" fontId="9" fillId="3" borderId="0" xfId="1" applyNumberFormat="1" applyFont="1" applyFill="1" applyBorder="1" applyAlignment="1">
      <alignment horizontal="left" vertical="top"/>
    </xf>
    <xf numFmtId="165" fontId="11" fillId="0" borderId="5" xfId="1" applyNumberFormat="1" applyFont="1" applyFill="1" applyBorder="1" applyAlignment="1">
      <alignment horizontal="left" vertical="top"/>
    </xf>
    <xf numFmtId="6" fontId="15" fillId="0" borderId="2" xfId="1" applyNumberFormat="1" applyFont="1" applyFill="1" applyBorder="1" applyAlignment="1">
      <alignment horizontal="left" vertical="top"/>
    </xf>
    <xf numFmtId="6" fontId="16" fillId="2" borderId="14" xfId="1" applyNumberFormat="1" applyFont="1" applyFill="1" applyBorder="1" applyAlignment="1">
      <alignment horizontal="left" vertical="top"/>
    </xf>
    <xf numFmtId="6" fontId="15" fillId="0" borderId="0" xfId="1" applyNumberFormat="1" applyFont="1" applyFill="1" applyBorder="1" applyAlignment="1">
      <alignment horizontal="left" vertical="top"/>
    </xf>
    <xf numFmtId="165" fontId="15" fillId="0" borderId="3" xfId="1" applyNumberFormat="1" applyFont="1" applyFill="1" applyBorder="1" applyAlignment="1">
      <alignment horizontal="left" vertical="top"/>
    </xf>
    <xf numFmtId="165" fontId="16" fillId="2" borderId="5" xfId="1" applyNumberFormat="1" applyFont="1" applyFill="1" applyBorder="1" applyAlignment="1">
      <alignment horizontal="left" vertical="top"/>
    </xf>
    <xf numFmtId="165" fontId="16" fillId="0" borderId="20" xfId="1" applyNumberFormat="1" applyFont="1" applyFill="1" applyBorder="1" applyAlignment="1">
      <alignment horizontal="left" vertical="top"/>
    </xf>
    <xf numFmtId="6" fontId="16" fillId="2" borderId="24" xfId="0" applyNumberFormat="1" applyFont="1" applyFill="1" applyBorder="1" applyAlignment="1">
      <alignment horizontal="left" vertical="top"/>
    </xf>
    <xf numFmtId="6" fontId="17" fillId="0" borderId="0" xfId="1" applyNumberFormat="1" applyFont="1" applyFill="1" applyBorder="1" applyAlignment="1">
      <alignment horizontal="left" vertical="top"/>
    </xf>
    <xf numFmtId="6" fontId="17" fillId="0" borderId="2" xfId="1" applyNumberFormat="1" applyFont="1" applyFill="1" applyBorder="1" applyAlignment="1">
      <alignment horizontal="left" vertical="top"/>
    </xf>
    <xf numFmtId="6" fontId="15" fillId="0" borderId="3" xfId="1" applyNumberFormat="1" applyFont="1" applyFill="1" applyBorder="1" applyAlignment="1">
      <alignment horizontal="left" vertical="top"/>
    </xf>
    <xf numFmtId="6" fontId="18" fillId="0" borderId="2" xfId="1" applyNumberFormat="1" applyFont="1" applyFill="1" applyBorder="1" applyAlignment="1">
      <alignment horizontal="left" vertical="top"/>
    </xf>
    <xf numFmtId="6" fontId="17" fillId="0" borderId="3" xfId="1" applyNumberFormat="1" applyFont="1" applyFill="1" applyBorder="1" applyAlignment="1">
      <alignment horizontal="left" vertical="top"/>
    </xf>
    <xf numFmtId="6" fontId="19" fillId="2" borderId="14" xfId="1" applyNumberFormat="1" applyFont="1" applyFill="1" applyBorder="1" applyAlignment="1">
      <alignment horizontal="left" vertical="top"/>
    </xf>
    <xf numFmtId="165" fontId="19" fillId="2" borderId="5" xfId="1" applyNumberFormat="1" applyFont="1" applyFill="1" applyBorder="1" applyAlignment="1">
      <alignment horizontal="left" vertical="top"/>
    </xf>
    <xf numFmtId="165" fontId="19" fillId="0" borderId="20" xfId="1" applyNumberFormat="1" applyFont="1" applyFill="1" applyBorder="1" applyAlignment="1">
      <alignment horizontal="left" vertical="top"/>
    </xf>
    <xf numFmtId="6" fontId="19" fillId="2" borderId="24" xfId="0" applyNumberFormat="1" applyFont="1" applyFill="1" applyBorder="1" applyAlignment="1">
      <alignment horizontal="left" vertical="top"/>
    </xf>
    <xf numFmtId="0" fontId="10" fillId="2" borderId="17" xfId="0" applyFont="1" applyFill="1" applyBorder="1" applyAlignment="1">
      <alignment horizontal="right" vertical="top"/>
    </xf>
    <xf numFmtId="0" fontId="10" fillId="2" borderId="22" xfId="0" applyFont="1" applyFill="1" applyBorder="1" applyAlignment="1">
      <alignment horizontal="right" vertical="top"/>
    </xf>
    <xf numFmtId="0" fontId="10" fillId="2" borderId="24" xfId="0" applyFont="1" applyFill="1" applyBorder="1" applyAlignment="1">
      <alignment horizontal="right" vertical="top"/>
    </xf>
    <xf numFmtId="0" fontId="10" fillId="2" borderId="21" xfId="0" applyFont="1" applyFill="1" applyBorder="1" applyAlignment="1">
      <alignment horizontal="right" vertical="top"/>
    </xf>
    <xf numFmtId="0" fontId="14" fillId="0" borderId="24" xfId="0" applyFont="1" applyFill="1" applyBorder="1" applyAlignment="1">
      <alignment horizontal="center" vertical="center" wrapText="1"/>
    </xf>
    <xf numFmtId="0" fontId="14" fillId="0" borderId="17" xfId="0" applyFont="1" applyFill="1" applyBorder="1" applyAlignment="1">
      <alignment horizontal="center" vertical="center" wrapText="1"/>
    </xf>
    <xf numFmtId="0" fontId="4" fillId="0" borderId="24" xfId="0" applyFont="1" applyFill="1" applyBorder="1" applyAlignment="1">
      <alignment horizontal="center" vertical="top"/>
    </xf>
    <xf numFmtId="0" fontId="4" fillId="0" borderId="17" xfId="0" applyFont="1" applyFill="1" applyBorder="1" applyAlignment="1">
      <alignment horizontal="center" vertical="top"/>
    </xf>
    <xf numFmtId="0" fontId="4" fillId="0" borderId="22" xfId="0" applyFont="1" applyFill="1" applyBorder="1" applyAlignment="1">
      <alignment horizontal="center" vertical="top"/>
    </xf>
    <xf numFmtId="0" fontId="10" fillId="2" borderId="0" xfId="0" applyFont="1" applyFill="1" applyBorder="1" applyAlignment="1">
      <alignment horizontal="right" vertical="top"/>
    </xf>
    <xf numFmtId="0" fontId="2" fillId="0" borderId="0" xfId="0" applyFont="1" applyFill="1" applyBorder="1" applyAlignment="1">
      <alignment horizontal="right"/>
    </xf>
    <xf numFmtId="0" fontId="14" fillId="0" borderId="2"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6" fillId="4" borderId="6" xfId="0" applyFont="1" applyFill="1" applyBorder="1" applyAlignment="1">
      <alignment horizontal="left" vertical="top"/>
    </xf>
    <xf numFmtId="0" fontId="6" fillId="4" borderId="0" xfId="0" applyFont="1" applyFill="1" applyBorder="1" applyAlignment="1">
      <alignment horizontal="left" vertical="top"/>
    </xf>
    <xf numFmtId="0" fontId="6" fillId="4" borderId="10" xfId="0" applyFont="1" applyFill="1" applyBorder="1" applyAlignment="1">
      <alignment horizontal="left" vertical="top"/>
    </xf>
    <xf numFmtId="0" fontId="6" fillId="4" borderId="3" xfId="0" applyFont="1" applyFill="1" applyBorder="1" applyAlignment="1">
      <alignment horizontal="left" vertical="top"/>
    </xf>
    <xf numFmtId="0" fontId="6" fillId="4" borderId="8" xfId="0" applyFont="1" applyFill="1" applyBorder="1" applyAlignment="1">
      <alignment horizontal="left" vertical="top"/>
    </xf>
    <xf numFmtId="0" fontId="6" fillId="4" borderId="2" xfId="0" applyFont="1" applyFill="1" applyBorder="1" applyAlignment="1">
      <alignment horizontal="left" vertical="top"/>
    </xf>
    <xf numFmtId="0" fontId="6" fillId="4" borderId="44" xfId="0" applyFont="1" applyFill="1" applyBorder="1" applyAlignment="1">
      <alignment horizontal="left" vertical="top"/>
    </xf>
    <xf numFmtId="0" fontId="6" fillId="4" borderId="46" xfId="0" applyFont="1" applyFill="1" applyBorder="1" applyAlignment="1">
      <alignment horizontal="left" vertical="top"/>
    </xf>
    <xf numFmtId="0" fontId="6" fillId="4" borderId="45" xfId="0" applyFont="1" applyFill="1" applyBorder="1" applyAlignment="1">
      <alignment horizontal="left" vertical="top"/>
    </xf>
    <xf numFmtId="0" fontId="6" fillId="4" borderId="47" xfId="0" applyFont="1" applyFill="1" applyBorder="1" applyAlignment="1">
      <alignment horizontal="left" vertical="top"/>
    </xf>
    <xf numFmtId="0" fontId="1" fillId="4" borderId="0" xfId="0" applyFont="1" applyFill="1" applyBorder="1" applyAlignment="1">
      <alignment horizontal="left" vertical="top"/>
    </xf>
    <xf numFmtId="0" fontId="1" fillId="4" borderId="3" xfId="0" applyFont="1" applyFill="1" applyBorder="1" applyAlignment="1">
      <alignment horizontal="left" vertical="top"/>
    </xf>
    <xf numFmtId="0" fontId="1" fillId="4" borderId="2" xfId="0" applyFont="1" applyFill="1" applyBorder="1" applyAlignment="1">
      <alignment horizontal="left" vertical="top" wrapText="1"/>
    </xf>
    <xf numFmtId="0" fontId="1" fillId="4" borderId="0" xfId="0" applyFont="1" applyFill="1" applyBorder="1" applyAlignment="1">
      <alignment horizontal="left" vertical="top" wrapText="1"/>
    </xf>
    <xf numFmtId="0" fontId="1" fillId="4" borderId="2" xfId="0" applyFont="1" applyFill="1" applyBorder="1" applyAlignment="1">
      <alignment horizontal="left" vertical="top"/>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7"/>
  <sheetViews>
    <sheetView tabSelected="1" zoomScaleNormal="100" workbookViewId="0">
      <pane ySplit="2" topLeftCell="A3" activePane="bottomLeft" state="frozen"/>
      <selection pane="bottomLeft" activeCell="N9" sqref="N9"/>
    </sheetView>
  </sheetViews>
  <sheetFormatPr defaultRowHeight="21" x14ac:dyDescent="0.25"/>
  <cols>
    <col min="1" max="1" width="25.85546875" style="66" customWidth="1"/>
    <col min="2" max="2" width="27.140625" style="66" customWidth="1"/>
    <col min="3" max="3" width="18.7109375" style="66" customWidth="1"/>
    <col min="4" max="4" width="47.140625" style="66" customWidth="1"/>
    <col min="5" max="5" width="14.7109375" style="66" hidden="1" customWidth="1"/>
    <col min="6" max="6" width="7.28515625" style="66" hidden="1" customWidth="1"/>
    <col min="7" max="7" width="11" style="66" hidden="1" customWidth="1"/>
    <col min="8" max="8" width="15.5703125" style="66" hidden="1" customWidth="1"/>
    <col min="9" max="14" width="15.7109375" style="66" customWidth="1"/>
    <col min="15" max="15" width="16.5703125" style="66" bestFit="1" customWidth="1"/>
    <col min="16" max="17" width="15.28515625" style="66" hidden="1" customWidth="1"/>
    <col min="18" max="18" width="15.7109375" style="66" hidden="1" customWidth="1"/>
    <col min="19" max="20" width="14.5703125" style="66" hidden="1" customWidth="1"/>
    <col min="21" max="21" width="15.7109375" style="121" hidden="1" customWidth="1"/>
    <col min="22" max="16384" width="9.140625" style="66"/>
  </cols>
  <sheetData>
    <row r="1" spans="1:21" ht="36" customHeight="1" thickBot="1" x14ac:dyDescent="0.3">
      <c r="A1" s="159" t="s">
        <v>306</v>
      </c>
      <c r="B1" s="160"/>
      <c r="C1" s="160"/>
      <c r="D1" s="160"/>
      <c r="E1" s="160"/>
      <c r="F1" s="160"/>
      <c r="G1" s="160"/>
      <c r="H1" s="160"/>
      <c r="I1" s="160"/>
      <c r="J1" s="160"/>
      <c r="K1" s="160"/>
      <c r="L1" s="160"/>
      <c r="M1" s="160"/>
      <c r="N1" s="160"/>
      <c r="O1" s="160"/>
      <c r="P1" s="127"/>
      <c r="Q1" s="127"/>
      <c r="R1" s="127"/>
      <c r="S1" s="127"/>
      <c r="T1" s="127"/>
      <c r="U1" s="128"/>
    </row>
    <row r="2" spans="1:21" ht="40.5" customHeight="1" thickBot="1" x14ac:dyDescent="0.3">
      <c r="A2" s="67" t="s">
        <v>53</v>
      </c>
      <c r="B2" s="68" t="s">
        <v>203</v>
      </c>
      <c r="C2" s="70" t="s">
        <v>165</v>
      </c>
      <c r="D2" s="69" t="s">
        <v>52</v>
      </c>
      <c r="E2" s="70" t="s">
        <v>68</v>
      </c>
      <c r="F2" s="70" t="s">
        <v>191</v>
      </c>
      <c r="G2" s="71" t="s">
        <v>255</v>
      </c>
      <c r="H2" s="72" t="s">
        <v>69</v>
      </c>
      <c r="I2" s="71" t="s">
        <v>190</v>
      </c>
      <c r="J2" s="71" t="s">
        <v>307</v>
      </c>
      <c r="K2" s="71" t="s">
        <v>310</v>
      </c>
      <c r="L2" s="71" t="s">
        <v>319</v>
      </c>
      <c r="M2" s="71" t="s">
        <v>187</v>
      </c>
      <c r="N2" s="71" t="s">
        <v>188</v>
      </c>
      <c r="O2" s="73" t="s">
        <v>272</v>
      </c>
      <c r="P2" s="74" t="s">
        <v>269</v>
      </c>
      <c r="Q2" s="75" t="s">
        <v>270</v>
      </c>
      <c r="R2" s="75" t="s">
        <v>271</v>
      </c>
      <c r="S2" s="75" t="s">
        <v>187</v>
      </c>
      <c r="T2" s="75" t="s">
        <v>188</v>
      </c>
      <c r="U2" s="75" t="s">
        <v>189</v>
      </c>
    </row>
    <row r="3" spans="1:21" ht="19.899999999999999" customHeight="1" x14ac:dyDescent="0.25">
      <c r="A3" s="26" t="s">
        <v>168</v>
      </c>
      <c r="B3" s="27" t="s">
        <v>230</v>
      </c>
      <c r="C3" s="27" t="s">
        <v>81</v>
      </c>
      <c r="D3" s="27" t="s">
        <v>70</v>
      </c>
      <c r="E3" s="8">
        <v>645569</v>
      </c>
      <c r="F3" s="8">
        <v>56974</v>
      </c>
      <c r="G3" s="9">
        <v>56974</v>
      </c>
      <c r="H3" s="19">
        <v>56974</v>
      </c>
      <c r="I3" s="19">
        <v>29829</v>
      </c>
      <c r="J3" s="19">
        <v>29829</v>
      </c>
      <c r="K3" s="19">
        <v>29829</v>
      </c>
      <c r="L3" s="19">
        <v>29829</v>
      </c>
      <c r="M3" s="19">
        <v>29829</v>
      </c>
      <c r="N3" s="19">
        <v>29829</v>
      </c>
      <c r="O3" s="28" t="s">
        <v>256</v>
      </c>
      <c r="P3" s="6"/>
      <c r="Q3" s="6"/>
      <c r="R3" s="6"/>
      <c r="S3" s="6"/>
      <c r="T3" s="6"/>
      <c r="U3" s="48"/>
    </row>
    <row r="4" spans="1:21" ht="19.899999999999999" customHeight="1" x14ac:dyDescent="0.25">
      <c r="A4" s="168" t="s">
        <v>168</v>
      </c>
      <c r="B4" s="169" t="s">
        <v>230</v>
      </c>
      <c r="C4" s="169" t="s">
        <v>72</v>
      </c>
      <c r="D4" s="169" t="s">
        <v>63</v>
      </c>
      <c r="E4" s="5">
        <v>37375</v>
      </c>
      <c r="F4" s="5">
        <v>57516</v>
      </c>
      <c r="G4" s="6">
        <v>57516</v>
      </c>
      <c r="H4" s="18">
        <v>47516</v>
      </c>
      <c r="I4" s="18">
        <v>35400</v>
      </c>
      <c r="J4" s="18">
        <v>35400</v>
      </c>
      <c r="K4" s="18">
        <v>35400</v>
      </c>
      <c r="L4" s="18">
        <v>35400</v>
      </c>
      <c r="M4" s="18">
        <v>35400</v>
      </c>
      <c r="N4" s="141">
        <v>40400</v>
      </c>
      <c r="O4" s="25" t="s">
        <v>257</v>
      </c>
      <c r="P4" s="6"/>
      <c r="Q4" s="6"/>
      <c r="R4" s="6"/>
      <c r="S4" s="6"/>
      <c r="T4" s="7"/>
      <c r="U4" s="48"/>
    </row>
    <row r="5" spans="1:21" ht="19.899999999999999" customHeight="1" thickBot="1" x14ac:dyDescent="0.3">
      <c r="A5" s="170" t="s">
        <v>168</v>
      </c>
      <c r="B5" s="171" t="s">
        <v>230</v>
      </c>
      <c r="C5" s="171" t="s">
        <v>75</v>
      </c>
      <c r="D5" s="171" t="s">
        <v>46</v>
      </c>
      <c r="E5" s="12">
        <v>26984</v>
      </c>
      <c r="F5" s="12">
        <v>28798</v>
      </c>
      <c r="G5" s="13">
        <v>28798</v>
      </c>
      <c r="H5" s="20">
        <v>28798</v>
      </c>
      <c r="I5" s="20">
        <v>1121</v>
      </c>
      <c r="J5" s="20">
        <v>1121</v>
      </c>
      <c r="K5" s="20">
        <v>1121</v>
      </c>
      <c r="L5" s="20">
        <v>1121</v>
      </c>
      <c r="M5" s="20">
        <v>1121</v>
      </c>
      <c r="N5" s="20">
        <v>1121</v>
      </c>
      <c r="O5" s="31" t="s">
        <v>258</v>
      </c>
      <c r="P5" s="6"/>
      <c r="Q5" s="6"/>
      <c r="R5" s="6"/>
      <c r="S5" s="6"/>
      <c r="T5" s="6"/>
      <c r="U5" s="48"/>
    </row>
    <row r="6" spans="1:21" ht="19.899999999999999" customHeight="1" x14ac:dyDescent="0.25">
      <c r="A6" s="172" t="s">
        <v>168</v>
      </c>
      <c r="B6" s="173" t="s">
        <v>230</v>
      </c>
      <c r="C6" s="173" t="s">
        <v>79</v>
      </c>
      <c r="D6" s="173" t="s">
        <v>62</v>
      </c>
      <c r="E6" s="8">
        <v>88963</v>
      </c>
      <c r="F6" s="8">
        <v>146972</v>
      </c>
      <c r="G6" s="9">
        <v>146972</v>
      </c>
      <c r="H6" s="19">
        <v>101092</v>
      </c>
      <c r="I6" s="19">
        <v>27867</v>
      </c>
      <c r="J6" s="19">
        <v>27867</v>
      </c>
      <c r="K6" s="19">
        <v>27867</v>
      </c>
      <c r="L6" s="19">
        <v>27867</v>
      </c>
      <c r="M6" s="19">
        <v>27867</v>
      </c>
      <c r="N6" s="19">
        <v>27867</v>
      </c>
      <c r="O6" s="28" t="s">
        <v>256</v>
      </c>
      <c r="P6" s="9"/>
      <c r="Q6" s="10"/>
      <c r="R6" s="9"/>
      <c r="S6" s="9"/>
      <c r="T6" s="11"/>
      <c r="U6" s="49"/>
    </row>
    <row r="7" spans="1:21" ht="19.899999999999999" customHeight="1" thickBot="1" x14ac:dyDescent="0.3">
      <c r="A7" s="170" t="s">
        <v>171</v>
      </c>
      <c r="B7" s="171" t="s">
        <v>217</v>
      </c>
      <c r="C7" s="171" t="s">
        <v>252</v>
      </c>
      <c r="D7" s="171" t="s">
        <v>62</v>
      </c>
      <c r="E7" s="12">
        <v>4673</v>
      </c>
      <c r="F7" s="12">
        <v>24716</v>
      </c>
      <c r="G7" s="13">
        <v>24716</v>
      </c>
      <c r="H7" s="20">
        <v>15017</v>
      </c>
      <c r="I7" s="20">
        <v>14293</v>
      </c>
      <c r="J7" s="20">
        <v>14293</v>
      </c>
      <c r="K7" s="20">
        <v>14293</v>
      </c>
      <c r="L7" s="20">
        <v>14293</v>
      </c>
      <c r="M7" s="20">
        <v>14293</v>
      </c>
      <c r="N7" s="150">
        <v>11283</v>
      </c>
      <c r="O7" s="31" t="s">
        <v>256</v>
      </c>
      <c r="P7" s="13"/>
      <c r="Q7" s="14"/>
      <c r="R7" s="13"/>
      <c r="S7" s="13"/>
      <c r="T7" s="15"/>
      <c r="U7" s="50"/>
    </row>
    <row r="8" spans="1:21" ht="19.899999999999999" customHeight="1" x14ac:dyDescent="0.25">
      <c r="A8" s="172" t="s">
        <v>168</v>
      </c>
      <c r="B8" s="173" t="s">
        <v>230</v>
      </c>
      <c r="C8" s="173" t="s">
        <v>82</v>
      </c>
      <c r="D8" s="173" t="s">
        <v>259</v>
      </c>
      <c r="E8" s="8">
        <v>48772</v>
      </c>
      <c r="F8" s="8">
        <v>80849</v>
      </c>
      <c r="G8" s="9">
        <v>80849</v>
      </c>
      <c r="H8" s="19">
        <v>675849</v>
      </c>
      <c r="I8" s="19">
        <v>61606</v>
      </c>
      <c r="J8" s="19">
        <v>61606</v>
      </c>
      <c r="K8" s="19">
        <v>61606</v>
      </c>
      <c r="L8" s="19">
        <v>61606</v>
      </c>
      <c r="M8" s="147">
        <v>12106</v>
      </c>
      <c r="N8" s="147">
        <v>12106</v>
      </c>
      <c r="O8" s="28" t="s">
        <v>256</v>
      </c>
      <c r="P8" s="16"/>
      <c r="Q8" s="6"/>
      <c r="R8" s="6"/>
      <c r="S8" s="6"/>
      <c r="T8" s="7"/>
      <c r="U8" s="48"/>
    </row>
    <row r="9" spans="1:21" ht="19.899999999999999" customHeight="1" x14ac:dyDescent="0.25">
      <c r="A9" s="168" t="s">
        <v>168</v>
      </c>
      <c r="B9" s="174" t="s">
        <v>230</v>
      </c>
      <c r="C9" s="175" t="s">
        <v>196</v>
      </c>
      <c r="D9" s="176" t="s">
        <v>193</v>
      </c>
      <c r="E9" s="130"/>
      <c r="F9" s="130"/>
      <c r="G9" s="130"/>
      <c r="H9" s="130"/>
      <c r="I9" s="18">
        <v>3425</v>
      </c>
      <c r="J9" s="18">
        <v>3425</v>
      </c>
      <c r="K9" s="18">
        <v>3425</v>
      </c>
      <c r="L9" s="18">
        <v>3425</v>
      </c>
      <c r="M9" s="146">
        <v>2425</v>
      </c>
      <c r="N9" s="18">
        <v>3425</v>
      </c>
      <c r="O9" s="25" t="s">
        <v>257</v>
      </c>
      <c r="P9" s="16"/>
      <c r="Q9" s="6"/>
      <c r="R9" s="6"/>
      <c r="S9" s="6"/>
      <c r="T9" s="7"/>
      <c r="U9" s="48"/>
    </row>
    <row r="10" spans="1:21" ht="19.899999999999999" customHeight="1" x14ac:dyDescent="0.25">
      <c r="A10" s="168" t="s">
        <v>169</v>
      </c>
      <c r="B10" s="174" t="s">
        <v>227</v>
      </c>
      <c r="C10" s="169" t="s">
        <v>250</v>
      </c>
      <c r="D10" s="177" t="s">
        <v>274</v>
      </c>
      <c r="E10" s="5">
        <v>41799</v>
      </c>
      <c r="F10" s="5">
        <v>161383</v>
      </c>
      <c r="G10" s="6">
        <v>161383</v>
      </c>
      <c r="H10" s="18">
        <v>155551</v>
      </c>
      <c r="I10" s="18">
        <v>108133</v>
      </c>
      <c r="J10" s="18">
        <v>108133</v>
      </c>
      <c r="K10" s="18">
        <v>108133</v>
      </c>
      <c r="L10" s="18">
        <v>108133</v>
      </c>
      <c r="M10" s="146">
        <v>91686</v>
      </c>
      <c r="N10" s="18">
        <v>108133</v>
      </c>
      <c r="O10" s="25" t="s">
        <v>256</v>
      </c>
      <c r="P10" s="16"/>
      <c r="Q10" s="6"/>
      <c r="R10" s="6"/>
      <c r="S10" s="6"/>
      <c r="T10" s="7"/>
      <c r="U10" s="48"/>
    </row>
    <row r="11" spans="1:21" ht="19.899999999999999" customHeight="1" x14ac:dyDescent="0.25">
      <c r="A11" s="168" t="s">
        <v>169</v>
      </c>
      <c r="B11" s="169" t="s">
        <v>227</v>
      </c>
      <c r="C11" s="169" t="s">
        <v>249</v>
      </c>
      <c r="D11" s="174" t="s">
        <v>248</v>
      </c>
      <c r="E11" s="5">
        <v>36580</v>
      </c>
      <c r="F11" s="5">
        <v>62600</v>
      </c>
      <c r="G11" s="6">
        <v>62600</v>
      </c>
      <c r="H11" s="18">
        <v>80600</v>
      </c>
      <c r="I11" s="18">
        <v>56737</v>
      </c>
      <c r="J11" s="18">
        <v>56737</v>
      </c>
      <c r="K11" s="18">
        <v>56737</v>
      </c>
      <c r="L11" s="18">
        <v>56737</v>
      </c>
      <c r="M11" s="146">
        <v>54299</v>
      </c>
      <c r="N11" s="141">
        <v>69960</v>
      </c>
      <c r="O11" s="25" t="s">
        <v>256</v>
      </c>
      <c r="P11" s="16"/>
      <c r="Q11" s="6"/>
      <c r="R11" s="6"/>
      <c r="S11" s="6"/>
      <c r="T11" s="7"/>
      <c r="U11" s="48"/>
    </row>
    <row r="12" spans="1:21" ht="19.899999999999999" customHeight="1" x14ac:dyDescent="0.25">
      <c r="A12" s="23" t="s">
        <v>169</v>
      </c>
      <c r="B12" s="24" t="s">
        <v>227</v>
      </c>
      <c r="C12" s="24" t="s">
        <v>245</v>
      </c>
      <c r="D12" s="122" t="s">
        <v>244</v>
      </c>
      <c r="E12" s="5">
        <v>26381</v>
      </c>
      <c r="F12" s="5">
        <v>11622</v>
      </c>
      <c r="G12" s="6">
        <v>11622</v>
      </c>
      <c r="H12" s="18">
        <v>11622</v>
      </c>
      <c r="I12" s="18">
        <v>13100</v>
      </c>
      <c r="J12" s="18">
        <v>13100</v>
      </c>
      <c r="K12" s="18">
        <v>13100</v>
      </c>
      <c r="L12" s="18">
        <v>13100</v>
      </c>
      <c r="M12" s="18">
        <v>13100</v>
      </c>
      <c r="N12" s="18">
        <v>13100</v>
      </c>
      <c r="O12" s="25" t="s">
        <v>256</v>
      </c>
      <c r="P12" s="16"/>
      <c r="Q12" s="6"/>
      <c r="R12" s="6"/>
      <c r="S12" s="6"/>
      <c r="T12" s="7"/>
      <c r="U12" s="48"/>
    </row>
    <row r="13" spans="1:21" ht="19.899999999999999" customHeight="1" x14ac:dyDescent="0.25">
      <c r="A13" s="23" t="s">
        <v>169</v>
      </c>
      <c r="B13" s="24" t="s">
        <v>227</v>
      </c>
      <c r="C13" s="24" t="s">
        <v>229</v>
      </c>
      <c r="D13" s="24" t="s">
        <v>228</v>
      </c>
      <c r="E13" s="5">
        <v>8769</v>
      </c>
      <c r="F13" s="5">
        <v>6799</v>
      </c>
      <c r="G13" s="6">
        <v>6799</v>
      </c>
      <c r="H13" s="18">
        <v>6799</v>
      </c>
      <c r="I13" s="18">
        <v>9160</v>
      </c>
      <c r="J13" s="18">
        <v>9160</v>
      </c>
      <c r="K13" s="18">
        <v>9160</v>
      </c>
      <c r="L13" s="18">
        <v>9160</v>
      </c>
      <c r="M13" s="141">
        <v>19160</v>
      </c>
      <c r="N13" s="18">
        <v>9160</v>
      </c>
      <c r="O13" s="25" t="s">
        <v>256</v>
      </c>
      <c r="P13" s="16"/>
      <c r="Q13" s="6"/>
      <c r="R13" s="6"/>
      <c r="S13" s="6"/>
      <c r="T13" s="7"/>
      <c r="U13" s="48"/>
    </row>
    <row r="14" spans="1:21" ht="19.899999999999999" customHeight="1" thickBot="1" x14ac:dyDescent="0.3">
      <c r="A14" s="29" t="s">
        <v>169</v>
      </c>
      <c r="B14" s="30" t="s">
        <v>227</v>
      </c>
      <c r="C14" s="30" t="s">
        <v>273</v>
      </c>
      <c r="D14" s="30" t="s">
        <v>251</v>
      </c>
      <c r="E14" s="131"/>
      <c r="F14" s="12">
        <v>7065</v>
      </c>
      <c r="G14" s="13">
        <v>7065</v>
      </c>
      <c r="H14" s="20">
        <v>7065</v>
      </c>
      <c r="I14" s="20">
        <v>25647</v>
      </c>
      <c r="J14" s="20">
        <v>25647</v>
      </c>
      <c r="K14" s="20">
        <v>25647</v>
      </c>
      <c r="L14" s="20">
        <v>25647</v>
      </c>
      <c r="M14" s="20">
        <v>19472</v>
      </c>
      <c r="N14" s="20">
        <v>25647</v>
      </c>
      <c r="O14" s="31" t="s">
        <v>256</v>
      </c>
      <c r="P14" s="16"/>
      <c r="Q14" s="6"/>
      <c r="R14" s="6"/>
      <c r="S14" s="6"/>
      <c r="T14" s="7"/>
      <c r="U14" s="48"/>
    </row>
    <row r="15" spans="1:21" ht="19.899999999999999" customHeight="1" x14ac:dyDescent="0.25">
      <c r="A15" s="26" t="s">
        <v>168</v>
      </c>
      <c r="B15" s="27" t="s">
        <v>230</v>
      </c>
      <c r="C15" s="27" t="s">
        <v>83</v>
      </c>
      <c r="D15" s="27" t="s">
        <v>25</v>
      </c>
      <c r="E15" s="8">
        <v>34059</v>
      </c>
      <c r="F15" s="8">
        <v>85894</v>
      </c>
      <c r="G15" s="9">
        <v>85894</v>
      </c>
      <c r="H15" s="19">
        <v>85894</v>
      </c>
      <c r="I15" s="19">
        <v>69386</v>
      </c>
      <c r="J15" s="139">
        <v>74386</v>
      </c>
      <c r="K15" s="19">
        <v>69386</v>
      </c>
      <c r="L15" s="19">
        <v>69386</v>
      </c>
      <c r="M15" s="149">
        <v>69386</v>
      </c>
      <c r="N15" s="149">
        <v>69386</v>
      </c>
      <c r="O15" s="28" t="s">
        <v>261</v>
      </c>
      <c r="P15" s="9"/>
      <c r="Q15" s="9"/>
      <c r="R15" s="9"/>
      <c r="S15" s="9"/>
      <c r="T15" s="9"/>
      <c r="U15" s="49"/>
    </row>
    <row r="16" spans="1:21" ht="19.899999999999999" customHeight="1" x14ac:dyDescent="0.25">
      <c r="A16" s="23" t="s">
        <v>168</v>
      </c>
      <c r="B16" s="24" t="s">
        <v>230</v>
      </c>
      <c r="C16" s="24" t="s">
        <v>89</v>
      </c>
      <c r="D16" s="24" t="s">
        <v>61</v>
      </c>
      <c r="E16" s="5">
        <v>2169</v>
      </c>
      <c r="F16" s="5">
        <v>2198</v>
      </c>
      <c r="G16" s="6">
        <v>2198</v>
      </c>
      <c r="H16" s="18">
        <v>2198</v>
      </c>
      <c r="I16" s="18">
        <v>2181</v>
      </c>
      <c r="J16" s="18">
        <v>2181</v>
      </c>
      <c r="K16" s="18">
        <v>2181</v>
      </c>
      <c r="L16" s="18">
        <v>2181</v>
      </c>
      <c r="M16" s="18">
        <v>2181</v>
      </c>
      <c r="N16" s="18">
        <v>2181</v>
      </c>
      <c r="O16" s="25" t="s">
        <v>261</v>
      </c>
      <c r="P16" s="6"/>
      <c r="Q16" s="6"/>
      <c r="R16" s="6"/>
      <c r="S16" s="6"/>
      <c r="T16" s="6"/>
      <c r="U16" s="48"/>
    </row>
    <row r="17" spans="1:21" ht="19.899999999999999" customHeight="1" thickBot="1" x14ac:dyDescent="0.3">
      <c r="A17" s="29" t="s">
        <v>170</v>
      </c>
      <c r="B17" s="30" t="s">
        <v>227</v>
      </c>
      <c r="C17" s="30" t="s">
        <v>253</v>
      </c>
      <c r="D17" s="30" t="s">
        <v>71</v>
      </c>
      <c r="E17" s="12">
        <v>12752</v>
      </c>
      <c r="F17" s="12">
        <v>15923</v>
      </c>
      <c r="G17" s="13">
        <v>15923</v>
      </c>
      <c r="H17" s="20">
        <v>15923</v>
      </c>
      <c r="I17" s="20">
        <v>10703</v>
      </c>
      <c r="J17" s="20">
        <v>10703</v>
      </c>
      <c r="K17" s="20">
        <v>10703</v>
      </c>
      <c r="L17" s="20">
        <v>10703</v>
      </c>
      <c r="M17" s="20">
        <v>10703</v>
      </c>
      <c r="N17" s="20">
        <v>10703</v>
      </c>
      <c r="O17" s="31" t="s">
        <v>261</v>
      </c>
      <c r="P17" s="13"/>
      <c r="Q17" s="13"/>
      <c r="R17" s="13"/>
      <c r="S17" s="15"/>
      <c r="T17" s="13"/>
      <c r="U17" s="50"/>
    </row>
    <row r="18" spans="1:21" ht="19.899999999999999" customHeight="1" x14ac:dyDescent="0.25">
      <c r="A18" s="26" t="s">
        <v>168</v>
      </c>
      <c r="B18" s="27" t="s">
        <v>230</v>
      </c>
      <c r="C18" s="27" t="s">
        <v>197</v>
      </c>
      <c r="D18" s="27" t="s">
        <v>194</v>
      </c>
      <c r="E18" s="132"/>
      <c r="F18" s="132"/>
      <c r="G18" s="133"/>
      <c r="H18" s="134"/>
      <c r="I18" s="19">
        <v>16445</v>
      </c>
      <c r="J18" s="19">
        <v>16445</v>
      </c>
      <c r="K18" s="19">
        <v>16445</v>
      </c>
      <c r="L18" s="19">
        <v>16445</v>
      </c>
      <c r="M18" s="19">
        <v>16445</v>
      </c>
      <c r="N18" s="19">
        <v>16445</v>
      </c>
      <c r="O18" s="28" t="s">
        <v>257</v>
      </c>
      <c r="P18" s="6"/>
      <c r="Q18" s="6"/>
      <c r="R18" s="6"/>
      <c r="S18" s="7"/>
      <c r="T18" s="6"/>
      <c r="U18" s="48"/>
    </row>
    <row r="19" spans="1:21" ht="19.899999999999999" customHeight="1" thickBot="1" x14ac:dyDescent="0.3">
      <c r="A19" s="23" t="s">
        <v>168</v>
      </c>
      <c r="B19" s="24" t="s">
        <v>230</v>
      </c>
      <c r="C19" s="24" t="s">
        <v>74</v>
      </c>
      <c r="D19" s="24" t="s">
        <v>60</v>
      </c>
      <c r="E19" s="5">
        <v>31708</v>
      </c>
      <c r="F19" s="5">
        <v>25048</v>
      </c>
      <c r="G19" s="6">
        <v>25048</v>
      </c>
      <c r="H19" s="18">
        <v>25048</v>
      </c>
      <c r="I19" s="18">
        <v>31895</v>
      </c>
      <c r="J19" s="18">
        <v>31895</v>
      </c>
      <c r="K19" s="18">
        <v>31895</v>
      </c>
      <c r="L19" s="18">
        <v>31895</v>
      </c>
      <c r="M19" s="146">
        <v>28495</v>
      </c>
      <c r="N19" s="18">
        <v>31895</v>
      </c>
      <c r="O19" s="25" t="s">
        <v>257</v>
      </c>
      <c r="P19" s="6"/>
      <c r="Q19" s="6"/>
      <c r="R19" s="6"/>
      <c r="S19" s="6"/>
      <c r="T19" s="6"/>
      <c r="U19" s="48"/>
    </row>
    <row r="20" spans="1:21" ht="19.899999999999999" customHeight="1" thickBot="1" x14ac:dyDescent="0.3">
      <c r="A20" s="29" t="s">
        <v>168</v>
      </c>
      <c r="B20" s="30" t="s">
        <v>230</v>
      </c>
      <c r="C20" s="30" t="s">
        <v>85</v>
      </c>
      <c r="D20" s="30" t="s">
        <v>59</v>
      </c>
      <c r="E20" s="12">
        <v>41799</v>
      </c>
      <c r="F20" s="12">
        <v>35289</v>
      </c>
      <c r="G20" s="13">
        <v>35289</v>
      </c>
      <c r="H20" s="20">
        <v>33033</v>
      </c>
      <c r="I20" s="20">
        <v>11265</v>
      </c>
      <c r="J20" s="20">
        <v>11265</v>
      </c>
      <c r="K20" s="20">
        <v>11265</v>
      </c>
      <c r="L20" s="20">
        <v>11265</v>
      </c>
      <c r="M20" s="20">
        <v>11265</v>
      </c>
      <c r="N20" s="20">
        <v>11265</v>
      </c>
      <c r="O20" s="31" t="s">
        <v>256</v>
      </c>
      <c r="P20" s="9"/>
      <c r="Q20" s="9"/>
      <c r="R20" s="9"/>
      <c r="S20" s="9"/>
      <c r="T20" s="9"/>
      <c r="U20" s="49"/>
    </row>
    <row r="21" spans="1:21" ht="19.899999999999999" customHeight="1" x14ac:dyDescent="0.25">
      <c r="A21" s="26" t="s">
        <v>168</v>
      </c>
      <c r="B21" s="27" t="s">
        <v>230</v>
      </c>
      <c r="C21" s="27" t="s">
        <v>87</v>
      </c>
      <c r="D21" s="27" t="s">
        <v>84</v>
      </c>
      <c r="E21" s="8">
        <v>716586</v>
      </c>
      <c r="F21" s="8">
        <v>957420</v>
      </c>
      <c r="G21" s="9">
        <v>957420</v>
      </c>
      <c r="H21" s="19">
        <v>905420</v>
      </c>
      <c r="I21" s="19">
        <v>709981</v>
      </c>
      <c r="J21" s="19">
        <v>709981</v>
      </c>
      <c r="K21" s="19">
        <v>709981</v>
      </c>
      <c r="L21" s="19">
        <v>709981</v>
      </c>
      <c r="M21" s="19">
        <v>709981</v>
      </c>
      <c r="N21" s="147">
        <v>615081</v>
      </c>
      <c r="O21" s="28" t="s">
        <v>262</v>
      </c>
      <c r="P21" s="9"/>
      <c r="Q21" s="9"/>
      <c r="R21" s="9"/>
      <c r="S21" s="11"/>
      <c r="T21" s="11"/>
      <c r="U21" s="49"/>
    </row>
    <row r="22" spans="1:21" ht="19.899999999999999" customHeight="1" thickBot="1" x14ac:dyDescent="0.3">
      <c r="A22" s="29" t="s">
        <v>168</v>
      </c>
      <c r="B22" s="30" t="s">
        <v>230</v>
      </c>
      <c r="C22" s="30" t="s">
        <v>90</v>
      </c>
      <c r="D22" s="30" t="s">
        <v>86</v>
      </c>
      <c r="E22" s="12">
        <v>536853</v>
      </c>
      <c r="F22" s="12">
        <v>606488</v>
      </c>
      <c r="G22" s="13">
        <v>606488</v>
      </c>
      <c r="H22" s="20">
        <v>493188</v>
      </c>
      <c r="I22" s="20">
        <v>994555</v>
      </c>
      <c r="J22" s="20">
        <v>994555</v>
      </c>
      <c r="K22" s="20">
        <v>994555</v>
      </c>
      <c r="L22" s="20">
        <v>994555</v>
      </c>
      <c r="M22" s="150">
        <v>954555</v>
      </c>
      <c r="N22" s="150">
        <v>830555</v>
      </c>
      <c r="O22" s="31" t="s">
        <v>262</v>
      </c>
      <c r="P22" s="13"/>
      <c r="Q22" s="13"/>
      <c r="R22" s="13"/>
      <c r="S22" s="13"/>
      <c r="T22" s="15"/>
      <c r="U22" s="50"/>
    </row>
    <row r="23" spans="1:21" ht="19.899999999999999" customHeight="1" x14ac:dyDescent="0.25">
      <c r="A23" s="26" t="s">
        <v>168</v>
      </c>
      <c r="B23" s="27" t="s">
        <v>230</v>
      </c>
      <c r="C23" s="27" t="s">
        <v>91</v>
      </c>
      <c r="D23" s="27" t="s">
        <v>58</v>
      </c>
      <c r="E23" s="8">
        <v>357504</v>
      </c>
      <c r="F23" s="8">
        <v>981009</v>
      </c>
      <c r="G23" s="10">
        <v>1054809</v>
      </c>
      <c r="H23" s="19">
        <v>931009</v>
      </c>
      <c r="I23" s="19">
        <v>138397</v>
      </c>
      <c r="J23" s="19">
        <v>138397</v>
      </c>
      <c r="K23" s="19">
        <v>138397</v>
      </c>
      <c r="L23" s="19">
        <v>138397</v>
      </c>
      <c r="M23" s="147">
        <v>108397</v>
      </c>
      <c r="N23" s="19">
        <v>138397</v>
      </c>
      <c r="O23" s="28" t="s">
        <v>260</v>
      </c>
      <c r="P23" s="16"/>
      <c r="Q23" s="16"/>
      <c r="R23" s="16"/>
      <c r="S23" s="6"/>
      <c r="T23" s="16"/>
      <c r="U23" s="48"/>
    </row>
    <row r="24" spans="1:21" ht="19.899999999999999" hidden="1" customHeight="1" x14ac:dyDescent="0.25">
      <c r="A24" s="23" t="s">
        <v>168</v>
      </c>
      <c r="B24" s="51"/>
      <c r="C24" s="24"/>
      <c r="D24" s="24" t="s">
        <v>58</v>
      </c>
      <c r="E24" s="5">
        <v>0</v>
      </c>
      <c r="F24" s="5">
        <v>132420</v>
      </c>
      <c r="G24" s="6">
        <v>132420</v>
      </c>
      <c r="H24" s="18"/>
      <c r="I24" s="18">
        <v>0</v>
      </c>
      <c r="J24" s="18"/>
      <c r="K24" s="18"/>
      <c r="L24" s="18"/>
      <c r="M24" s="18"/>
      <c r="N24" s="18"/>
      <c r="O24" s="25" t="s">
        <v>260</v>
      </c>
      <c r="P24" s="6"/>
      <c r="Q24" s="6"/>
      <c r="R24" s="6"/>
      <c r="S24" s="7"/>
      <c r="T24" s="6"/>
      <c r="U24" s="48"/>
    </row>
    <row r="25" spans="1:21" ht="19.899999999999999" customHeight="1" x14ac:dyDescent="0.25">
      <c r="A25" s="23" t="s">
        <v>168</v>
      </c>
      <c r="B25" s="24" t="s">
        <v>230</v>
      </c>
      <c r="C25" s="24" t="s">
        <v>73</v>
      </c>
      <c r="D25" s="24" t="s">
        <v>57</v>
      </c>
      <c r="E25" s="5">
        <v>4395</v>
      </c>
      <c r="F25" s="5">
        <v>6370</v>
      </c>
      <c r="G25" s="6">
        <v>6370</v>
      </c>
      <c r="H25" s="18">
        <v>6370</v>
      </c>
      <c r="I25" s="18">
        <v>7705</v>
      </c>
      <c r="J25" s="18">
        <v>7705</v>
      </c>
      <c r="K25" s="18">
        <v>7705</v>
      </c>
      <c r="L25" s="18">
        <v>7705</v>
      </c>
      <c r="M25" s="18">
        <v>7705</v>
      </c>
      <c r="N25" s="18">
        <v>7705</v>
      </c>
      <c r="O25" s="25" t="s">
        <v>260</v>
      </c>
      <c r="P25" s="6"/>
      <c r="Q25" s="6"/>
      <c r="R25" s="6"/>
      <c r="S25" s="6"/>
      <c r="T25" s="6"/>
      <c r="U25" s="48"/>
    </row>
    <row r="26" spans="1:21" ht="19.899999999999999" customHeight="1" x14ac:dyDescent="0.25">
      <c r="A26" s="23" t="s">
        <v>169</v>
      </c>
      <c r="B26" s="24" t="s">
        <v>227</v>
      </c>
      <c r="C26" s="24" t="s">
        <v>247</v>
      </c>
      <c r="D26" s="24" t="s">
        <v>246</v>
      </c>
      <c r="E26" s="5">
        <v>4417</v>
      </c>
      <c r="F26" s="135"/>
      <c r="G26" s="136"/>
      <c r="H26" s="130"/>
      <c r="I26" s="18">
        <v>5434</v>
      </c>
      <c r="J26" s="18">
        <v>5434</v>
      </c>
      <c r="K26" s="18">
        <v>5434</v>
      </c>
      <c r="L26" s="18">
        <v>5434</v>
      </c>
      <c r="M26" s="18">
        <v>5434</v>
      </c>
      <c r="N26" s="18">
        <v>5434</v>
      </c>
      <c r="O26" s="25" t="s">
        <v>260</v>
      </c>
      <c r="P26" s="6"/>
      <c r="Q26" s="6"/>
      <c r="R26" s="6"/>
      <c r="S26" s="6"/>
      <c r="T26" s="6"/>
      <c r="U26" s="48"/>
    </row>
    <row r="27" spans="1:21" ht="19.899999999999999" customHeight="1" x14ac:dyDescent="0.25">
      <c r="A27" s="23" t="s">
        <v>168</v>
      </c>
      <c r="B27" s="24" t="s">
        <v>230</v>
      </c>
      <c r="C27" s="24" t="s">
        <v>198</v>
      </c>
      <c r="D27" s="24" t="s">
        <v>195</v>
      </c>
      <c r="E27" s="135"/>
      <c r="F27" s="135"/>
      <c r="G27" s="136"/>
      <c r="H27" s="130"/>
      <c r="I27" s="18">
        <v>47609</v>
      </c>
      <c r="J27" s="18">
        <v>47609</v>
      </c>
      <c r="K27" s="18">
        <v>47609</v>
      </c>
      <c r="L27" s="18">
        <v>47609</v>
      </c>
      <c r="M27" s="18">
        <v>47609</v>
      </c>
      <c r="N27" s="18">
        <v>47609</v>
      </c>
      <c r="O27" s="25" t="s">
        <v>262</v>
      </c>
      <c r="P27" s="6"/>
      <c r="Q27" s="6"/>
      <c r="R27" s="6"/>
      <c r="S27" s="6"/>
      <c r="T27" s="6"/>
      <c r="U27" s="48"/>
    </row>
    <row r="28" spans="1:21" ht="19.899999999999999" customHeight="1" x14ac:dyDescent="0.25">
      <c r="A28" s="23" t="s">
        <v>168</v>
      </c>
      <c r="B28" s="24" t="s">
        <v>230</v>
      </c>
      <c r="C28" s="24" t="s">
        <v>199</v>
      </c>
      <c r="D28" s="24" t="s">
        <v>45</v>
      </c>
      <c r="E28" s="135"/>
      <c r="F28" s="135"/>
      <c r="G28" s="136"/>
      <c r="H28" s="130"/>
      <c r="I28" s="18">
        <v>51361</v>
      </c>
      <c r="J28" s="18">
        <v>51361</v>
      </c>
      <c r="K28" s="18">
        <v>51361</v>
      </c>
      <c r="L28" s="18">
        <v>51361</v>
      </c>
      <c r="M28" s="146">
        <v>46361</v>
      </c>
      <c r="N28" s="18">
        <v>51361</v>
      </c>
      <c r="O28" s="25" t="s">
        <v>263</v>
      </c>
      <c r="P28" s="6"/>
      <c r="Q28" s="6"/>
      <c r="R28" s="6"/>
      <c r="S28" s="6"/>
      <c r="T28" s="6"/>
      <c r="U28" s="48"/>
    </row>
    <row r="29" spans="1:21" ht="19.899999999999999" customHeight="1" x14ac:dyDescent="0.25">
      <c r="A29" s="23" t="s">
        <v>168</v>
      </c>
      <c r="B29" s="24" t="s">
        <v>230</v>
      </c>
      <c r="C29" s="24" t="s">
        <v>200</v>
      </c>
      <c r="D29" s="24" t="s">
        <v>56</v>
      </c>
      <c r="E29" s="5">
        <v>8642</v>
      </c>
      <c r="F29" s="5">
        <v>37203</v>
      </c>
      <c r="G29" s="6">
        <v>37203</v>
      </c>
      <c r="H29" s="18">
        <v>37203</v>
      </c>
      <c r="I29" s="18">
        <v>148065</v>
      </c>
      <c r="J29" s="18">
        <v>148065</v>
      </c>
      <c r="K29" s="18">
        <v>148065</v>
      </c>
      <c r="L29" s="18">
        <v>148065</v>
      </c>
      <c r="M29" s="18">
        <v>148065</v>
      </c>
      <c r="N29" s="18">
        <v>148065</v>
      </c>
      <c r="O29" s="25" t="s">
        <v>257</v>
      </c>
      <c r="P29" s="6"/>
      <c r="Q29" s="16"/>
      <c r="R29" s="6"/>
      <c r="S29" s="7"/>
      <c r="T29" s="16"/>
      <c r="U29" s="48"/>
    </row>
    <row r="30" spans="1:21" ht="19.899999999999999" customHeight="1" x14ac:dyDescent="0.25">
      <c r="A30" s="23" t="s">
        <v>168</v>
      </c>
      <c r="B30" s="24" t="s">
        <v>230</v>
      </c>
      <c r="C30" s="24" t="s">
        <v>201</v>
      </c>
      <c r="D30" s="24" t="s">
        <v>55</v>
      </c>
      <c r="E30" s="5">
        <v>121088</v>
      </c>
      <c r="F30" s="5">
        <v>113874</v>
      </c>
      <c r="G30" s="6">
        <v>113874</v>
      </c>
      <c r="H30" s="18">
        <v>113874</v>
      </c>
      <c r="I30" s="18">
        <v>117637</v>
      </c>
      <c r="J30" s="18">
        <v>117637</v>
      </c>
      <c r="K30" s="18">
        <v>117637</v>
      </c>
      <c r="L30" s="18">
        <v>117637</v>
      </c>
      <c r="M30" s="146">
        <v>112637</v>
      </c>
      <c r="N30" s="18">
        <v>117637</v>
      </c>
      <c r="O30" s="25" t="s">
        <v>262</v>
      </c>
      <c r="P30" s="6"/>
      <c r="Q30" s="6"/>
      <c r="R30" s="6"/>
      <c r="S30" s="6"/>
      <c r="T30" s="6"/>
      <c r="U30" s="48"/>
    </row>
    <row r="31" spans="1:21" ht="19.899999999999999" customHeight="1" x14ac:dyDescent="0.25">
      <c r="A31" s="23" t="s">
        <v>168</v>
      </c>
      <c r="B31" s="24" t="s">
        <v>231</v>
      </c>
      <c r="C31" s="24" t="s">
        <v>202</v>
      </c>
      <c r="D31" s="24" t="s">
        <v>54</v>
      </c>
      <c r="E31" s="5">
        <v>20606</v>
      </c>
      <c r="F31" s="5">
        <v>18709</v>
      </c>
      <c r="G31" s="6">
        <v>18709</v>
      </c>
      <c r="H31" s="18">
        <v>8709</v>
      </c>
      <c r="I31" s="18">
        <v>21812</v>
      </c>
      <c r="J31" s="18">
        <v>21812</v>
      </c>
      <c r="K31" s="18">
        <v>21812</v>
      </c>
      <c r="L31" s="18">
        <v>21812</v>
      </c>
      <c r="M31" s="146">
        <v>16812</v>
      </c>
      <c r="N31" s="18">
        <v>21812</v>
      </c>
      <c r="O31" s="25"/>
      <c r="P31" s="6"/>
      <c r="Q31" s="6"/>
      <c r="R31" s="6"/>
      <c r="S31" s="6"/>
      <c r="T31" s="6"/>
      <c r="U31" s="48"/>
    </row>
    <row r="32" spans="1:21" ht="19.899999999999999" customHeight="1" thickBot="1" x14ac:dyDescent="0.3">
      <c r="A32" s="29" t="s">
        <v>183</v>
      </c>
      <c r="B32" s="30" t="s">
        <v>254</v>
      </c>
      <c r="C32" s="30" t="s">
        <v>80</v>
      </c>
      <c r="D32" s="30" t="s">
        <v>78</v>
      </c>
      <c r="E32" s="12">
        <v>36723</v>
      </c>
      <c r="F32" s="12">
        <v>46357</v>
      </c>
      <c r="G32" s="13">
        <v>46357</v>
      </c>
      <c r="H32" s="20">
        <v>39532</v>
      </c>
      <c r="I32" s="20">
        <v>66779</v>
      </c>
      <c r="J32" s="20">
        <v>66779</v>
      </c>
      <c r="K32" s="20">
        <v>66779</v>
      </c>
      <c r="L32" s="20">
        <v>66779</v>
      </c>
      <c r="M32" s="150">
        <v>53155</v>
      </c>
      <c r="N32" s="20">
        <v>66779</v>
      </c>
      <c r="O32" s="31" t="s">
        <v>256</v>
      </c>
      <c r="P32" s="6"/>
      <c r="Q32" s="6"/>
      <c r="R32" s="6"/>
      <c r="S32" s="7"/>
      <c r="T32" s="7"/>
      <c r="U32" s="48"/>
    </row>
    <row r="33" spans="1:21" ht="27.75" customHeight="1" thickBot="1" x14ac:dyDescent="0.3">
      <c r="A33" s="157" t="s">
        <v>97</v>
      </c>
      <c r="B33" s="155"/>
      <c r="C33" s="155"/>
      <c r="D33" s="158"/>
      <c r="E33" s="52">
        <f t="shared" ref="E33:N33" si="0">SUM(E3:E32)</f>
        <v>2895166</v>
      </c>
      <c r="F33" s="52">
        <f t="shared" si="0"/>
        <v>3709496</v>
      </c>
      <c r="G33" s="52">
        <f t="shared" si="0"/>
        <v>3783296</v>
      </c>
      <c r="H33" s="52">
        <f t="shared" si="0"/>
        <v>3884284</v>
      </c>
      <c r="I33" s="52">
        <f t="shared" si="0"/>
        <v>2837528</v>
      </c>
      <c r="J33" s="140">
        <f t="shared" si="0"/>
        <v>2842528</v>
      </c>
      <c r="K33" s="52">
        <f t="shared" si="0"/>
        <v>2837528</v>
      </c>
      <c r="L33" s="52">
        <f t="shared" si="0"/>
        <v>2837528</v>
      </c>
      <c r="M33" s="151">
        <f t="shared" ref="M33" si="1">SUM(M3:M32)</f>
        <v>2669944</v>
      </c>
      <c r="N33" s="151">
        <f t="shared" si="0"/>
        <v>2544341</v>
      </c>
      <c r="O33" s="53"/>
      <c r="P33" s="54">
        <f t="shared" ref="P33:U33" si="2">SUM(P3:P32)</f>
        <v>0</v>
      </c>
      <c r="Q33" s="54">
        <f t="shared" si="2"/>
        <v>0</v>
      </c>
      <c r="R33" s="54">
        <f t="shared" si="2"/>
        <v>0</v>
      </c>
      <c r="S33" s="54">
        <f t="shared" si="2"/>
        <v>0</v>
      </c>
      <c r="T33" s="54">
        <f t="shared" si="2"/>
        <v>0</v>
      </c>
      <c r="U33" s="55">
        <f t="shared" si="2"/>
        <v>0</v>
      </c>
    </row>
    <row r="34" spans="1:21" ht="24.75" customHeight="1" thickBot="1" x14ac:dyDescent="0.3">
      <c r="A34" s="161"/>
      <c r="B34" s="162"/>
      <c r="C34" s="162"/>
      <c r="D34" s="162"/>
      <c r="E34" s="162"/>
      <c r="F34" s="162"/>
      <c r="G34" s="162"/>
      <c r="H34" s="162"/>
      <c r="I34" s="162"/>
      <c r="J34" s="162"/>
      <c r="K34" s="162"/>
      <c r="L34" s="162"/>
      <c r="M34" s="162"/>
      <c r="N34" s="162"/>
      <c r="O34" s="163"/>
      <c r="P34" s="76"/>
      <c r="Q34" s="76"/>
      <c r="R34" s="76"/>
      <c r="S34" s="76"/>
      <c r="T34" s="76"/>
      <c r="U34" s="76"/>
    </row>
    <row r="35" spans="1:21" ht="19.899999999999999" customHeight="1" x14ac:dyDescent="0.25">
      <c r="A35" s="26" t="s">
        <v>280</v>
      </c>
      <c r="B35" s="27" t="s">
        <v>220</v>
      </c>
      <c r="C35" s="77" t="s">
        <v>281</v>
      </c>
      <c r="D35" s="27" t="s">
        <v>76</v>
      </c>
      <c r="E35" s="8">
        <v>117915</v>
      </c>
      <c r="F35" s="8">
        <v>116503</v>
      </c>
      <c r="G35" s="9">
        <v>116503</v>
      </c>
      <c r="H35" s="8">
        <v>148603</v>
      </c>
      <c r="I35" s="8">
        <v>117645</v>
      </c>
      <c r="J35" s="8">
        <v>117645</v>
      </c>
      <c r="K35" s="139">
        <v>123645</v>
      </c>
      <c r="L35" s="19">
        <v>117645</v>
      </c>
      <c r="M35" s="139">
        <v>122645</v>
      </c>
      <c r="N35" s="139">
        <v>121645</v>
      </c>
      <c r="O35" s="28" t="s">
        <v>267</v>
      </c>
      <c r="P35" s="9"/>
      <c r="Q35" s="9"/>
      <c r="R35" s="9"/>
      <c r="S35" s="10"/>
      <c r="T35" s="9"/>
      <c r="U35" s="56"/>
    </row>
    <row r="36" spans="1:21" ht="19.899999999999999" customHeight="1" thickBot="1" x14ac:dyDescent="0.3">
      <c r="A36" s="23" t="s">
        <v>98</v>
      </c>
      <c r="B36" s="24" t="s">
        <v>219</v>
      </c>
      <c r="C36" s="78" t="s">
        <v>124</v>
      </c>
      <c r="D36" s="24" t="s">
        <v>77</v>
      </c>
      <c r="E36" s="5">
        <v>61593</v>
      </c>
      <c r="F36" s="5">
        <v>58910</v>
      </c>
      <c r="G36" s="6">
        <v>58910</v>
      </c>
      <c r="H36" s="5">
        <v>89910</v>
      </c>
      <c r="I36" s="5">
        <v>54895</v>
      </c>
      <c r="J36" s="5">
        <v>54895</v>
      </c>
      <c r="K36" s="5">
        <v>54895</v>
      </c>
      <c r="L36" s="5">
        <v>54895</v>
      </c>
      <c r="M36" s="141">
        <v>60895</v>
      </c>
      <c r="N36" s="141">
        <v>70895</v>
      </c>
      <c r="O36" s="25" t="s">
        <v>267</v>
      </c>
      <c r="P36" s="6"/>
      <c r="Q36" s="16"/>
      <c r="R36" s="6"/>
      <c r="S36" s="6"/>
      <c r="T36" s="16"/>
      <c r="U36" s="57"/>
    </row>
    <row r="37" spans="1:21" ht="19.899999999999999" customHeight="1" x14ac:dyDescent="0.25">
      <c r="A37" s="23" t="s">
        <v>99</v>
      </c>
      <c r="B37" s="24" t="s">
        <v>219</v>
      </c>
      <c r="C37" s="78" t="s">
        <v>95</v>
      </c>
      <c r="D37" s="24" t="s">
        <v>96</v>
      </c>
      <c r="E37" s="135"/>
      <c r="F37" s="5">
        <v>10433</v>
      </c>
      <c r="G37" s="6">
        <v>10433</v>
      </c>
      <c r="H37" s="5">
        <v>10433</v>
      </c>
      <c r="I37" s="5">
        <v>10674</v>
      </c>
      <c r="J37" s="5">
        <v>10674</v>
      </c>
      <c r="K37" s="5">
        <v>10674</v>
      </c>
      <c r="L37" s="5">
        <v>10674</v>
      </c>
      <c r="M37" s="5">
        <v>10674</v>
      </c>
      <c r="N37" s="5">
        <v>10674</v>
      </c>
      <c r="O37" s="25" t="s">
        <v>263</v>
      </c>
      <c r="P37" s="9"/>
      <c r="Q37" s="9"/>
      <c r="R37" s="9"/>
      <c r="S37" s="9"/>
      <c r="T37" s="9"/>
      <c r="U37" s="56"/>
    </row>
    <row r="38" spans="1:21" ht="19.899999999999999" customHeight="1" x14ac:dyDescent="0.25">
      <c r="A38" s="23" t="s">
        <v>105</v>
      </c>
      <c r="B38" s="24" t="s">
        <v>218</v>
      </c>
      <c r="C38" s="78" t="s">
        <v>125</v>
      </c>
      <c r="D38" s="24" t="s">
        <v>20</v>
      </c>
      <c r="E38" s="5">
        <v>9901</v>
      </c>
      <c r="F38" s="5">
        <v>34764</v>
      </c>
      <c r="G38" s="6">
        <v>34764</v>
      </c>
      <c r="H38" s="5">
        <v>44764</v>
      </c>
      <c r="I38" s="5">
        <v>39338</v>
      </c>
      <c r="J38" s="5">
        <v>39338</v>
      </c>
      <c r="K38" s="5">
        <v>39338</v>
      </c>
      <c r="L38" s="146">
        <v>29338</v>
      </c>
      <c r="M38" s="146">
        <v>29338</v>
      </c>
      <c r="N38" s="146">
        <v>29338</v>
      </c>
      <c r="O38" s="25" t="s">
        <v>263</v>
      </c>
      <c r="P38" s="6"/>
      <c r="Q38" s="6"/>
      <c r="R38" s="6"/>
      <c r="S38" s="6"/>
      <c r="T38" s="16"/>
      <c r="U38" s="57"/>
    </row>
    <row r="39" spans="1:21" ht="19.899999999999999" customHeight="1" x14ac:dyDescent="0.25">
      <c r="A39" s="23" t="s">
        <v>115</v>
      </c>
      <c r="B39" s="24" t="s">
        <v>217</v>
      </c>
      <c r="C39" s="78" t="s">
        <v>126</v>
      </c>
      <c r="D39" s="24" t="s">
        <v>16</v>
      </c>
      <c r="E39" s="5">
        <v>0</v>
      </c>
      <c r="F39" s="5">
        <v>10029</v>
      </c>
      <c r="G39" s="6">
        <v>10029</v>
      </c>
      <c r="H39" s="5">
        <v>10029</v>
      </c>
      <c r="I39" s="5">
        <v>46668</v>
      </c>
      <c r="J39" s="5">
        <v>46668</v>
      </c>
      <c r="K39" s="5">
        <v>46668</v>
      </c>
      <c r="L39" s="5">
        <v>46668</v>
      </c>
      <c r="M39" s="5">
        <v>46668</v>
      </c>
      <c r="N39" s="5">
        <v>46668</v>
      </c>
      <c r="O39" s="25" t="s">
        <v>263</v>
      </c>
      <c r="P39" s="6"/>
      <c r="Q39" s="6"/>
      <c r="R39" s="6"/>
      <c r="S39" s="6"/>
      <c r="T39" s="6"/>
      <c r="U39" s="57"/>
    </row>
    <row r="40" spans="1:21" ht="19.899999999999999" customHeight="1" x14ac:dyDescent="0.25">
      <c r="A40" s="168" t="s">
        <v>117</v>
      </c>
      <c r="B40" s="169" t="s">
        <v>217</v>
      </c>
      <c r="C40" s="178" t="s">
        <v>125</v>
      </c>
      <c r="D40" s="169" t="s">
        <v>20</v>
      </c>
      <c r="E40" s="5">
        <v>23945</v>
      </c>
      <c r="F40" s="5">
        <v>48448</v>
      </c>
      <c r="G40" s="6">
        <v>48448</v>
      </c>
      <c r="H40" s="5">
        <v>48448</v>
      </c>
      <c r="I40" s="5">
        <v>134463</v>
      </c>
      <c r="J40" s="5">
        <v>134463</v>
      </c>
      <c r="K40" s="5">
        <v>134463</v>
      </c>
      <c r="L40" s="5">
        <v>134463</v>
      </c>
      <c r="M40" s="146">
        <v>114463</v>
      </c>
      <c r="N40" s="18">
        <v>134463</v>
      </c>
      <c r="O40" s="25" t="s">
        <v>263</v>
      </c>
      <c r="P40" s="6"/>
      <c r="Q40" s="6"/>
      <c r="R40" s="6"/>
      <c r="S40" s="6"/>
      <c r="T40" s="6"/>
      <c r="U40" s="57"/>
    </row>
    <row r="41" spans="1:21" ht="19.899999999999999" customHeight="1" x14ac:dyDescent="0.25">
      <c r="A41" s="168" t="s">
        <v>208</v>
      </c>
      <c r="B41" s="169" t="s">
        <v>217</v>
      </c>
      <c r="C41" s="178" t="s">
        <v>127</v>
      </c>
      <c r="D41" s="169" t="s">
        <v>45</v>
      </c>
      <c r="E41" s="5">
        <v>168364</v>
      </c>
      <c r="F41" s="5">
        <v>35937</v>
      </c>
      <c r="G41" s="6">
        <v>35937</v>
      </c>
      <c r="H41" s="5">
        <v>35937</v>
      </c>
      <c r="I41" s="5">
        <v>20215</v>
      </c>
      <c r="J41" s="5">
        <v>20215</v>
      </c>
      <c r="K41" s="5">
        <v>20215</v>
      </c>
      <c r="L41" s="5">
        <v>20215</v>
      </c>
      <c r="M41" s="146">
        <v>15215</v>
      </c>
      <c r="N41" s="18">
        <v>20215</v>
      </c>
      <c r="O41" s="25" t="s">
        <v>263</v>
      </c>
      <c r="P41" s="6"/>
      <c r="Q41" s="16"/>
      <c r="R41" s="6"/>
      <c r="S41" s="6"/>
      <c r="T41" s="16"/>
      <c r="U41" s="57"/>
    </row>
    <row r="42" spans="1:21" ht="19.899999999999999" customHeight="1" x14ac:dyDescent="0.25">
      <c r="A42" s="168" t="s">
        <v>224</v>
      </c>
      <c r="B42" s="169" t="s">
        <v>221</v>
      </c>
      <c r="C42" s="178" t="s">
        <v>128</v>
      </c>
      <c r="D42" s="169" t="s">
        <v>24</v>
      </c>
      <c r="E42" s="5">
        <v>72889</v>
      </c>
      <c r="F42" s="5">
        <v>99455</v>
      </c>
      <c r="G42" s="16">
        <v>123705</v>
      </c>
      <c r="H42" s="5">
        <v>129455</v>
      </c>
      <c r="I42" s="5">
        <v>72256</v>
      </c>
      <c r="J42" s="5">
        <v>72256</v>
      </c>
      <c r="K42" s="146">
        <v>62256</v>
      </c>
      <c r="L42" s="146">
        <v>62256</v>
      </c>
      <c r="M42" s="146">
        <v>62256</v>
      </c>
      <c r="N42" s="141">
        <v>72256</v>
      </c>
      <c r="O42" s="25" t="s">
        <v>264</v>
      </c>
      <c r="P42" s="6"/>
      <c r="Q42" s="16"/>
      <c r="R42" s="16"/>
      <c r="S42" s="6"/>
      <c r="T42" s="16"/>
      <c r="U42" s="57"/>
    </row>
    <row r="43" spans="1:21" ht="19.899999999999999" customHeight="1" x14ac:dyDescent="0.25">
      <c r="A43" s="168" t="s">
        <v>225</v>
      </c>
      <c r="B43" s="169" t="s">
        <v>221</v>
      </c>
      <c r="C43" s="178" t="s">
        <v>129</v>
      </c>
      <c r="D43" s="169" t="s">
        <v>18</v>
      </c>
      <c r="E43" s="5">
        <v>0</v>
      </c>
      <c r="F43" s="5">
        <v>18052</v>
      </c>
      <c r="G43" s="6">
        <v>18052</v>
      </c>
      <c r="H43" s="5">
        <v>18052</v>
      </c>
      <c r="I43" s="5">
        <v>42209</v>
      </c>
      <c r="J43" s="5">
        <v>42209</v>
      </c>
      <c r="K43" s="5">
        <v>42209</v>
      </c>
      <c r="L43" s="5">
        <v>42209</v>
      </c>
      <c r="M43" s="141">
        <v>55309</v>
      </c>
      <c r="N43" s="18">
        <v>42209</v>
      </c>
      <c r="O43" s="25" t="s">
        <v>275</v>
      </c>
      <c r="P43" s="16"/>
      <c r="Q43" s="16"/>
      <c r="R43" s="6"/>
      <c r="S43" s="6"/>
      <c r="T43" s="16"/>
      <c r="U43" s="79"/>
    </row>
    <row r="44" spans="1:21" ht="19.899999999999999" customHeight="1" thickBot="1" x14ac:dyDescent="0.3">
      <c r="A44" s="168" t="s">
        <v>226</v>
      </c>
      <c r="B44" s="169" t="s">
        <v>221</v>
      </c>
      <c r="C44" s="178" t="s">
        <v>126</v>
      </c>
      <c r="D44" s="169" t="s">
        <v>16</v>
      </c>
      <c r="E44" s="5">
        <v>35002</v>
      </c>
      <c r="F44" s="5">
        <v>99984</v>
      </c>
      <c r="G44" s="6">
        <v>99984</v>
      </c>
      <c r="H44" s="5">
        <v>95984</v>
      </c>
      <c r="I44" s="5">
        <v>19572</v>
      </c>
      <c r="J44" s="5">
        <v>19572</v>
      </c>
      <c r="K44" s="5">
        <v>19572</v>
      </c>
      <c r="L44" s="5">
        <v>19572</v>
      </c>
      <c r="M44" s="5">
        <v>19572</v>
      </c>
      <c r="N44" s="5">
        <v>19572</v>
      </c>
      <c r="O44" s="25" t="s">
        <v>263</v>
      </c>
      <c r="P44" s="13"/>
      <c r="Q44" s="14"/>
      <c r="R44" s="13"/>
      <c r="S44" s="15"/>
      <c r="T44" s="14"/>
      <c r="U44" s="58"/>
    </row>
    <row r="45" spans="1:21" ht="19.899999999999999" customHeight="1" x14ac:dyDescent="0.25">
      <c r="A45" s="168" t="s">
        <v>111</v>
      </c>
      <c r="B45" s="169" t="s">
        <v>218</v>
      </c>
      <c r="C45" s="178" t="s">
        <v>130</v>
      </c>
      <c r="D45" s="169" t="s">
        <v>51</v>
      </c>
      <c r="E45" s="5">
        <v>7534</v>
      </c>
      <c r="F45" s="5">
        <v>7842</v>
      </c>
      <c r="G45" s="16">
        <v>64742</v>
      </c>
      <c r="H45" s="5">
        <v>37842</v>
      </c>
      <c r="I45" s="5">
        <f>91018+1100</f>
        <v>92118</v>
      </c>
      <c r="J45" s="141">
        <v>106018</v>
      </c>
      <c r="K45" s="146">
        <v>91018</v>
      </c>
      <c r="L45" s="146">
        <v>91018</v>
      </c>
      <c r="M45" s="146">
        <v>64430</v>
      </c>
      <c r="N45" s="146">
        <v>76018</v>
      </c>
      <c r="O45" s="25" t="s">
        <v>258</v>
      </c>
      <c r="P45" s="16"/>
      <c r="Q45" s="16"/>
      <c r="R45" s="16"/>
      <c r="S45" s="6"/>
      <c r="T45" s="16"/>
      <c r="U45" s="57"/>
    </row>
    <row r="46" spans="1:21" ht="19.899999999999999" customHeight="1" x14ac:dyDescent="0.25">
      <c r="A46" s="168" t="s">
        <v>112</v>
      </c>
      <c r="B46" s="169" t="s">
        <v>218</v>
      </c>
      <c r="C46" s="178" t="s">
        <v>94</v>
      </c>
      <c r="D46" s="169" t="s">
        <v>50</v>
      </c>
      <c r="E46" s="5">
        <v>32399</v>
      </c>
      <c r="F46" s="5">
        <v>41385</v>
      </c>
      <c r="G46" s="6">
        <v>41385</v>
      </c>
      <c r="H46" s="5">
        <v>41385</v>
      </c>
      <c r="I46" s="5">
        <v>45542</v>
      </c>
      <c r="J46" s="5">
        <v>45542</v>
      </c>
      <c r="K46" s="5">
        <v>45542</v>
      </c>
      <c r="L46" s="5">
        <v>45542</v>
      </c>
      <c r="M46" s="5">
        <v>45542</v>
      </c>
      <c r="N46" s="5">
        <v>45542</v>
      </c>
      <c r="O46" s="25" t="s">
        <v>265</v>
      </c>
      <c r="P46" s="6"/>
      <c r="Q46" s="6"/>
      <c r="R46" s="6"/>
      <c r="S46" s="6"/>
      <c r="T46" s="6"/>
      <c r="U46" s="57"/>
    </row>
    <row r="47" spans="1:21" ht="19.899999999999999" customHeight="1" thickBot="1" x14ac:dyDescent="0.3">
      <c r="A47" s="168" t="s">
        <v>116</v>
      </c>
      <c r="B47" s="169" t="s">
        <v>217</v>
      </c>
      <c r="C47" s="178" t="s">
        <v>131</v>
      </c>
      <c r="D47" s="169" t="s">
        <v>46</v>
      </c>
      <c r="E47" s="5">
        <v>34819</v>
      </c>
      <c r="F47" s="5">
        <v>66370</v>
      </c>
      <c r="G47" s="6">
        <v>66370</v>
      </c>
      <c r="H47" s="5">
        <v>66370</v>
      </c>
      <c r="I47" s="5">
        <v>20676</v>
      </c>
      <c r="J47" s="5">
        <v>20676</v>
      </c>
      <c r="K47" s="5">
        <v>20676</v>
      </c>
      <c r="L47" s="5">
        <v>20676</v>
      </c>
      <c r="M47" s="5">
        <v>20676</v>
      </c>
      <c r="N47" s="5">
        <v>20676</v>
      </c>
      <c r="O47" s="25" t="s">
        <v>258</v>
      </c>
      <c r="P47" s="13"/>
      <c r="Q47" s="13"/>
      <c r="R47" s="13"/>
      <c r="S47" s="13"/>
      <c r="T47" s="13"/>
      <c r="U47" s="58"/>
    </row>
    <row r="48" spans="1:21" ht="19.899999999999999" customHeight="1" thickBot="1" x14ac:dyDescent="0.3">
      <c r="A48" s="170" t="s">
        <v>167</v>
      </c>
      <c r="B48" s="171" t="s">
        <v>217</v>
      </c>
      <c r="C48" s="179" t="s">
        <v>174</v>
      </c>
      <c r="D48" s="171" t="s">
        <v>6</v>
      </c>
      <c r="E48" s="12">
        <v>0</v>
      </c>
      <c r="F48" s="12">
        <v>17928</v>
      </c>
      <c r="G48" s="13">
        <v>17928</v>
      </c>
      <c r="H48" s="12">
        <v>17928</v>
      </c>
      <c r="I48" s="12">
        <v>23170</v>
      </c>
      <c r="J48" s="12">
        <v>23170</v>
      </c>
      <c r="K48" s="12">
        <v>23170</v>
      </c>
      <c r="L48" s="12">
        <v>23170</v>
      </c>
      <c r="M48" s="12">
        <v>23170</v>
      </c>
      <c r="N48" s="12"/>
      <c r="O48" s="31" t="s">
        <v>258</v>
      </c>
      <c r="P48" s="10"/>
      <c r="Q48" s="10"/>
      <c r="R48" s="10"/>
      <c r="S48" s="11"/>
      <c r="T48" s="10"/>
      <c r="U48" s="56"/>
    </row>
    <row r="49" spans="1:21" ht="19.899999999999999" customHeight="1" x14ac:dyDescent="0.25">
      <c r="A49" s="172" t="s">
        <v>100</v>
      </c>
      <c r="B49" s="173" t="s">
        <v>218</v>
      </c>
      <c r="C49" s="180" t="s">
        <v>166</v>
      </c>
      <c r="D49" s="173" t="s">
        <v>47</v>
      </c>
      <c r="E49" s="8">
        <v>309047</v>
      </c>
      <c r="F49" s="8">
        <v>253939</v>
      </c>
      <c r="G49" s="10">
        <v>263939</v>
      </c>
      <c r="H49" s="8">
        <v>342439</v>
      </c>
      <c r="I49" s="8">
        <v>286629</v>
      </c>
      <c r="J49" s="8">
        <v>286629</v>
      </c>
      <c r="K49" s="8">
        <v>286629</v>
      </c>
      <c r="L49" s="8">
        <v>286629</v>
      </c>
      <c r="M49" s="8">
        <v>286629</v>
      </c>
      <c r="N49" s="147">
        <v>256629</v>
      </c>
      <c r="O49" s="28" t="s">
        <v>261</v>
      </c>
      <c r="P49" s="16"/>
      <c r="Q49" s="16"/>
      <c r="R49" s="16"/>
      <c r="S49" s="7"/>
      <c r="T49" s="16"/>
      <c r="U49" s="57"/>
    </row>
    <row r="50" spans="1:21" ht="19.899999999999999" customHeight="1" x14ac:dyDescent="0.25">
      <c r="A50" s="168" t="s">
        <v>114</v>
      </c>
      <c r="B50" s="169" t="s">
        <v>217</v>
      </c>
      <c r="C50" s="181" t="s">
        <v>240</v>
      </c>
      <c r="D50" s="169" t="s">
        <v>207</v>
      </c>
      <c r="E50" s="135"/>
      <c r="F50" s="135"/>
      <c r="G50" s="137"/>
      <c r="H50" s="135"/>
      <c r="I50" s="5">
        <v>451889</v>
      </c>
      <c r="J50" s="5">
        <v>451889</v>
      </c>
      <c r="K50" s="5">
        <v>451889</v>
      </c>
      <c r="L50" s="146">
        <v>433889</v>
      </c>
      <c r="M50" s="146">
        <v>433889</v>
      </c>
      <c r="N50" s="146">
        <v>401889</v>
      </c>
      <c r="O50" s="25" t="s">
        <v>261</v>
      </c>
      <c r="P50" s="6"/>
      <c r="Q50" s="6"/>
      <c r="R50" s="6"/>
      <c r="S50" s="6"/>
      <c r="T50" s="6"/>
      <c r="U50" s="57"/>
    </row>
    <row r="51" spans="1:21" ht="19.899999999999999" customHeight="1" x14ac:dyDescent="0.25">
      <c r="A51" s="168" t="s">
        <v>123</v>
      </c>
      <c r="B51" s="169" t="s">
        <v>221</v>
      </c>
      <c r="C51" s="178" t="s">
        <v>132</v>
      </c>
      <c r="D51" s="169" t="s">
        <v>19</v>
      </c>
      <c r="E51" s="5">
        <v>0</v>
      </c>
      <c r="F51" s="5">
        <v>10029</v>
      </c>
      <c r="G51" s="6">
        <v>10029</v>
      </c>
      <c r="H51" s="5">
        <v>10029</v>
      </c>
      <c r="I51" s="5">
        <v>8937</v>
      </c>
      <c r="J51" s="5">
        <v>8937</v>
      </c>
      <c r="K51" s="5">
        <v>8937</v>
      </c>
      <c r="L51" s="5">
        <v>8937</v>
      </c>
      <c r="M51" s="5">
        <v>8937</v>
      </c>
      <c r="N51" s="5">
        <v>8937</v>
      </c>
      <c r="O51" s="25" t="s">
        <v>261</v>
      </c>
      <c r="P51" s="6"/>
      <c r="Q51" s="16"/>
      <c r="R51" s="6"/>
      <c r="S51" s="7"/>
      <c r="T51" s="7"/>
      <c r="U51" s="57"/>
    </row>
    <row r="52" spans="1:21" ht="19.899999999999999" customHeight="1" thickBot="1" x14ac:dyDescent="0.3">
      <c r="A52" s="168" t="s">
        <v>222</v>
      </c>
      <c r="B52" s="169" t="s">
        <v>221</v>
      </c>
      <c r="C52" s="178" t="s">
        <v>133</v>
      </c>
      <c r="D52" s="169" t="s">
        <v>25</v>
      </c>
      <c r="E52" s="5">
        <v>171888</v>
      </c>
      <c r="F52" s="5">
        <v>243435</v>
      </c>
      <c r="G52" s="6">
        <v>243435</v>
      </c>
      <c r="H52" s="5">
        <v>243435</v>
      </c>
      <c r="I52" s="5">
        <v>144543</v>
      </c>
      <c r="J52" s="5">
        <v>144543</v>
      </c>
      <c r="K52" s="5">
        <v>144543</v>
      </c>
      <c r="L52" s="5">
        <v>144543</v>
      </c>
      <c r="M52" s="5">
        <v>144543</v>
      </c>
      <c r="N52" s="5">
        <v>144543</v>
      </c>
      <c r="O52" s="25" t="s">
        <v>261</v>
      </c>
      <c r="P52" s="13"/>
      <c r="Q52" s="13"/>
      <c r="R52" s="13"/>
      <c r="S52" s="13"/>
      <c r="T52" s="13"/>
      <c r="U52" s="58"/>
    </row>
    <row r="53" spans="1:21" ht="19.899999999999999" customHeight="1" thickBot="1" x14ac:dyDescent="0.3">
      <c r="A53" s="170" t="s">
        <v>107</v>
      </c>
      <c r="B53" s="171" t="s">
        <v>221</v>
      </c>
      <c r="C53" s="179" t="s">
        <v>134</v>
      </c>
      <c r="D53" s="171" t="s">
        <v>35</v>
      </c>
      <c r="E53" s="12">
        <v>393268</v>
      </c>
      <c r="F53" s="12">
        <v>510938</v>
      </c>
      <c r="G53" s="13">
        <v>510938</v>
      </c>
      <c r="H53" s="12">
        <v>510938</v>
      </c>
      <c r="I53" s="12">
        <v>513235</v>
      </c>
      <c r="J53" s="12">
        <v>513235</v>
      </c>
      <c r="K53" s="12">
        <v>513235</v>
      </c>
      <c r="L53" s="12">
        <v>513235</v>
      </c>
      <c r="M53" s="12">
        <v>513235</v>
      </c>
      <c r="N53" s="12"/>
      <c r="O53" s="31" t="s">
        <v>261</v>
      </c>
      <c r="P53" s="9"/>
      <c r="Q53" s="9"/>
      <c r="R53" s="9"/>
      <c r="S53" s="9"/>
      <c r="T53" s="9"/>
      <c r="U53" s="56"/>
    </row>
    <row r="54" spans="1:21" ht="19.899999999999999" hidden="1" customHeight="1" x14ac:dyDescent="0.3">
      <c r="A54" s="169" t="s">
        <v>233</v>
      </c>
      <c r="B54" s="169" t="s">
        <v>218</v>
      </c>
      <c r="C54" s="178" t="s">
        <v>235</v>
      </c>
      <c r="D54" s="169" t="s">
        <v>234</v>
      </c>
      <c r="E54" s="5"/>
      <c r="F54" s="5">
        <v>164967</v>
      </c>
      <c r="G54" s="6">
        <v>164967</v>
      </c>
      <c r="H54" s="5"/>
      <c r="I54" s="5">
        <v>0</v>
      </c>
      <c r="J54" s="5">
        <v>0</v>
      </c>
      <c r="K54" s="5"/>
      <c r="L54" s="5"/>
      <c r="M54" s="5"/>
      <c r="N54" s="5"/>
      <c r="O54" s="24" t="s">
        <v>261</v>
      </c>
      <c r="P54" s="6"/>
      <c r="Q54" s="6"/>
      <c r="R54" s="6"/>
      <c r="S54" s="6"/>
      <c r="T54" s="6"/>
      <c r="U54" s="57"/>
    </row>
    <row r="55" spans="1:21" ht="19.899999999999999" customHeight="1" x14ac:dyDescent="0.25">
      <c r="A55" s="172" t="s">
        <v>109</v>
      </c>
      <c r="B55" s="173" t="s">
        <v>218</v>
      </c>
      <c r="C55" s="182" t="s">
        <v>135</v>
      </c>
      <c r="D55" s="173" t="s">
        <v>17</v>
      </c>
      <c r="E55" s="8">
        <v>0</v>
      </c>
      <c r="F55" s="8">
        <v>10000</v>
      </c>
      <c r="G55" s="9">
        <v>10000</v>
      </c>
      <c r="H55" s="8">
        <v>10000</v>
      </c>
      <c r="I55" s="8">
        <v>7940</v>
      </c>
      <c r="J55" s="8">
        <v>7940</v>
      </c>
      <c r="K55" s="8">
        <v>7940</v>
      </c>
      <c r="L55" s="8">
        <v>7940</v>
      </c>
      <c r="M55" s="8">
        <v>7940</v>
      </c>
      <c r="N55" s="8"/>
      <c r="O55" s="28" t="s">
        <v>266</v>
      </c>
      <c r="P55" s="6"/>
      <c r="Q55" s="6"/>
      <c r="R55" s="6"/>
      <c r="S55" s="7"/>
      <c r="T55" s="7"/>
      <c r="U55" s="57"/>
    </row>
    <row r="56" spans="1:21" ht="19.899999999999999" customHeight="1" thickBot="1" x14ac:dyDescent="0.3">
      <c r="A56" s="23" t="s">
        <v>104</v>
      </c>
      <c r="B56" s="24" t="s">
        <v>218</v>
      </c>
      <c r="C56" s="78" t="s">
        <v>136</v>
      </c>
      <c r="D56" s="24" t="s">
        <v>49</v>
      </c>
      <c r="E56" s="5">
        <v>93953</v>
      </c>
      <c r="F56" s="5">
        <v>112088</v>
      </c>
      <c r="G56" s="6">
        <v>112088</v>
      </c>
      <c r="H56" s="5">
        <v>112088</v>
      </c>
      <c r="I56" s="5">
        <v>138052</v>
      </c>
      <c r="J56" s="141">
        <v>148052</v>
      </c>
      <c r="K56" s="18">
        <v>138052</v>
      </c>
      <c r="L56" s="141">
        <v>144052</v>
      </c>
      <c r="M56" s="146">
        <v>118242</v>
      </c>
      <c r="N56" s="146"/>
      <c r="O56" s="25" t="s">
        <v>266</v>
      </c>
      <c r="P56" s="14"/>
      <c r="Q56" s="13"/>
      <c r="R56" s="13"/>
      <c r="S56" s="13"/>
      <c r="T56" s="13"/>
      <c r="U56" s="58"/>
    </row>
    <row r="57" spans="1:21" ht="19.899999999999999" customHeight="1" thickBot="1" x14ac:dyDescent="0.3">
      <c r="A57" s="29" t="s">
        <v>108</v>
      </c>
      <c r="B57" s="30" t="s">
        <v>221</v>
      </c>
      <c r="C57" s="80" t="s">
        <v>137</v>
      </c>
      <c r="D57" s="30" t="s">
        <v>88</v>
      </c>
      <c r="E57" s="12">
        <v>19974</v>
      </c>
      <c r="F57" s="12">
        <v>26654</v>
      </c>
      <c r="G57" s="13">
        <v>26654</v>
      </c>
      <c r="H57" s="12">
        <v>26654</v>
      </c>
      <c r="I57" s="12">
        <v>26942</v>
      </c>
      <c r="J57" s="20">
        <v>26942</v>
      </c>
      <c r="K57" s="20">
        <v>26942</v>
      </c>
      <c r="L57" s="20">
        <v>26942</v>
      </c>
      <c r="M57" s="20">
        <v>26942</v>
      </c>
      <c r="N57" s="20"/>
      <c r="O57" s="31" t="s">
        <v>266</v>
      </c>
      <c r="P57" s="6"/>
      <c r="Q57" s="6"/>
      <c r="R57" s="6"/>
      <c r="S57" s="7"/>
      <c r="T57" s="6"/>
      <c r="U57" s="57"/>
    </row>
    <row r="58" spans="1:21" ht="19.899999999999999" customHeight="1" x14ac:dyDescent="0.25">
      <c r="A58" s="23" t="s">
        <v>110</v>
      </c>
      <c r="B58" s="24" t="s">
        <v>218</v>
      </c>
      <c r="C58" s="78" t="s">
        <v>93</v>
      </c>
      <c r="D58" s="24" t="s">
        <v>13</v>
      </c>
      <c r="E58" s="5">
        <v>0</v>
      </c>
      <c r="F58" s="5">
        <v>63092</v>
      </c>
      <c r="G58" s="6">
        <v>63092</v>
      </c>
      <c r="H58" s="5">
        <v>63092</v>
      </c>
      <c r="I58" s="5">
        <v>383113</v>
      </c>
      <c r="J58" s="5">
        <v>383113</v>
      </c>
      <c r="K58" s="5">
        <v>383113</v>
      </c>
      <c r="L58" s="5">
        <v>383113</v>
      </c>
      <c r="M58" s="5">
        <v>383113</v>
      </c>
      <c r="N58" s="5"/>
      <c r="O58" s="25" t="s">
        <v>256</v>
      </c>
      <c r="P58" s="6"/>
      <c r="Q58" s="6"/>
      <c r="R58" s="6"/>
      <c r="S58" s="6"/>
      <c r="T58" s="6"/>
      <c r="U58" s="57"/>
    </row>
    <row r="59" spans="1:21" ht="19.899999999999999" customHeight="1" x14ac:dyDescent="0.25">
      <c r="A59" s="23" t="s">
        <v>113</v>
      </c>
      <c r="B59" s="24" t="s">
        <v>218</v>
      </c>
      <c r="C59" s="78" t="s">
        <v>92</v>
      </c>
      <c r="D59" s="24" t="s">
        <v>12</v>
      </c>
      <c r="E59" s="5">
        <v>0</v>
      </c>
      <c r="F59" s="5">
        <v>18150</v>
      </c>
      <c r="G59" s="6">
        <v>18150</v>
      </c>
      <c r="H59" s="5">
        <v>18150</v>
      </c>
      <c r="I59" s="5">
        <v>51419</v>
      </c>
      <c r="J59" s="5">
        <v>51419</v>
      </c>
      <c r="K59" s="5">
        <v>51419</v>
      </c>
      <c r="L59" s="5">
        <v>51419</v>
      </c>
      <c r="M59" s="5">
        <v>51419</v>
      </c>
      <c r="N59" s="5"/>
      <c r="O59" s="25" t="s">
        <v>256</v>
      </c>
      <c r="P59" s="6"/>
      <c r="Q59" s="6"/>
      <c r="R59" s="6"/>
      <c r="S59" s="6"/>
      <c r="T59" s="6"/>
      <c r="U59" s="57"/>
    </row>
    <row r="60" spans="1:21" ht="19.899999999999999" customHeight="1" x14ac:dyDescent="0.25">
      <c r="A60" s="23" t="s">
        <v>205</v>
      </c>
      <c r="B60" s="24" t="s">
        <v>218</v>
      </c>
      <c r="C60" s="78" t="s">
        <v>138</v>
      </c>
      <c r="D60" s="24" t="s">
        <v>11</v>
      </c>
      <c r="E60" s="5">
        <v>0</v>
      </c>
      <c r="F60" s="5">
        <v>24201</v>
      </c>
      <c r="G60" s="6">
        <v>24201</v>
      </c>
      <c r="H60" s="5">
        <v>24201</v>
      </c>
      <c r="I60" s="5">
        <v>29776</v>
      </c>
      <c r="J60" s="5">
        <v>29776</v>
      </c>
      <c r="K60" s="5">
        <v>29776</v>
      </c>
      <c r="L60" s="5">
        <v>29776</v>
      </c>
      <c r="M60" s="5">
        <v>29776</v>
      </c>
      <c r="N60" s="5"/>
      <c r="O60" s="25" t="s">
        <v>256</v>
      </c>
      <c r="P60" s="6"/>
      <c r="Q60" s="6"/>
      <c r="R60" s="6"/>
      <c r="S60" s="6"/>
      <c r="T60" s="6"/>
      <c r="U60" s="57"/>
    </row>
    <row r="61" spans="1:21" ht="19.899999999999999" customHeight="1" thickBot="1" x14ac:dyDescent="0.3">
      <c r="A61" s="23" t="s">
        <v>206</v>
      </c>
      <c r="B61" s="24" t="s">
        <v>218</v>
      </c>
      <c r="C61" s="78" t="s">
        <v>139</v>
      </c>
      <c r="D61" s="24" t="s">
        <v>10</v>
      </c>
      <c r="E61" s="5">
        <v>0</v>
      </c>
      <c r="F61" s="5">
        <v>16000</v>
      </c>
      <c r="G61" s="6">
        <v>16000</v>
      </c>
      <c r="H61" s="5">
        <v>16000</v>
      </c>
      <c r="I61" s="5">
        <v>29379</v>
      </c>
      <c r="J61" s="5">
        <v>29379</v>
      </c>
      <c r="K61" s="5">
        <v>29379</v>
      </c>
      <c r="L61" s="5">
        <v>29379</v>
      </c>
      <c r="M61" s="146">
        <v>16000</v>
      </c>
      <c r="N61" s="146"/>
      <c r="O61" s="25" t="s">
        <v>256</v>
      </c>
      <c r="P61" s="16"/>
      <c r="Q61" s="6"/>
      <c r="R61" s="6"/>
      <c r="S61" s="6"/>
      <c r="T61" s="6"/>
      <c r="U61" s="57"/>
    </row>
    <row r="62" spans="1:21" ht="19.899999999999999" customHeight="1" x14ac:dyDescent="0.25">
      <c r="A62" s="26" t="s">
        <v>204</v>
      </c>
      <c r="B62" s="27" t="s">
        <v>218</v>
      </c>
      <c r="C62" s="77" t="s">
        <v>140</v>
      </c>
      <c r="D62" s="27" t="s">
        <v>311</v>
      </c>
      <c r="E62" s="8">
        <v>18421</v>
      </c>
      <c r="F62" s="8">
        <v>87577</v>
      </c>
      <c r="G62" s="9">
        <v>87577</v>
      </c>
      <c r="H62" s="8">
        <v>87577</v>
      </c>
      <c r="I62" s="8">
        <f>366050+12395</f>
        <v>378445</v>
      </c>
      <c r="J62" s="147">
        <v>247050</v>
      </c>
      <c r="K62" s="147">
        <v>316050</v>
      </c>
      <c r="L62" s="147">
        <v>371050</v>
      </c>
      <c r="M62" s="147">
        <v>366050</v>
      </c>
      <c r="N62" s="147"/>
      <c r="O62" s="28" t="s">
        <v>267</v>
      </c>
      <c r="P62" s="9"/>
      <c r="Q62" s="9"/>
      <c r="R62" s="9"/>
      <c r="S62" s="9"/>
      <c r="T62" s="9"/>
      <c r="U62" s="56"/>
    </row>
    <row r="63" spans="1:21" ht="19.899999999999999" customHeight="1" thickBot="1" x14ac:dyDescent="0.3">
      <c r="A63" s="29" t="s">
        <v>186</v>
      </c>
      <c r="B63" s="30" t="s">
        <v>219</v>
      </c>
      <c r="C63" s="80" t="s">
        <v>185</v>
      </c>
      <c r="D63" s="30" t="s">
        <v>184</v>
      </c>
      <c r="E63" s="12">
        <v>175240</v>
      </c>
      <c r="F63" s="12">
        <v>247435</v>
      </c>
      <c r="G63" s="13">
        <v>247435</v>
      </c>
      <c r="H63" s="12">
        <v>247435</v>
      </c>
      <c r="I63" s="12">
        <v>254671</v>
      </c>
      <c r="J63" s="12">
        <v>254671</v>
      </c>
      <c r="K63" s="148">
        <v>364671</v>
      </c>
      <c r="L63" s="20">
        <v>254671</v>
      </c>
      <c r="M63" s="12">
        <v>254671</v>
      </c>
      <c r="N63" s="150">
        <v>249671</v>
      </c>
      <c r="O63" s="31" t="s">
        <v>267</v>
      </c>
      <c r="P63" s="6"/>
      <c r="Q63" s="6"/>
      <c r="R63" s="6"/>
      <c r="S63" s="6"/>
      <c r="T63" s="6"/>
      <c r="U63" s="57"/>
    </row>
    <row r="64" spans="1:21" ht="19.899999999999999" customHeight="1" thickBot="1" x14ac:dyDescent="0.3">
      <c r="A64" s="23" t="s">
        <v>209</v>
      </c>
      <c r="B64" s="24" t="s">
        <v>217</v>
      </c>
      <c r="C64" s="78" t="s">
        <v>141</v>
      </c>
      <c r="D64" s="24" t="s">
        <v>42</v>
      </c>
      <c r="E64" s="5">
        <v>229131</v>
      </c>
      <c r="F64" s="5">
        <v>145610</v>
      </c>
      <c r="G64" s="6">
        <v>145610</v>
      </c>
      <c r="H64" s="5">
        <v>145610</v>
      </c>
      <c r="I64" s="5">
        <v>151506</v>
      </c>
      <c r="J64" s="5">
        <v>151506</v>
      </c>
      <c r="K64" s="5">
        <v>151506</v>
      </c>
      <c r="L64" s="5">
        <v>151506</v>
      </c>
      <c r="M64" s="146">
        <v>146506</v>
      </c>
      <c r="N64" s="18">
        <v>151506</v>
      </c>
      <c r="O64" s="25" t="s">
        <v>256</v>
      </c>
      <c r="P64" s="13"/>
      <c r="Q64" s="14"/>
      <c r="R64" s="13"/>
      <c r="S64" s="15"/>
      <c r="T64" s="15"/>
      <c r="U64" s="58"/>
    </row>
    <row r="65" spans="1:21" ht="19.899999999999999" customHeight="1" x14ac:dyDescent="0.25">
      <c r="A65" s="23" t="s">
        <v>210</v>
      </c>
      <c r="B65" s="24" t="s">
        <v>217</v>
      </c>
      <c r="C65" s="78" t="s">
        <v>142</v>
      </c>
      <c r="D65" s="24" t="s">
        <v>41</v>
      </c>
      <c r="E65" s="5">
        <v>45815</v>
      </c>
      <c r="F65" s="5">
        <v>33644</v>
      </c>
      <c r="G65" s="6">
        <v>33644</v>
      </c>
      <c r="H65" s="5">
        <v>33644</v>
      </c>
      <c r="I65" s="5">
        <v>27337</v>
      </c>
      <c r="J65" s="5">
        <v>27337</v>
      </c>
      <c r="K65" s="5">
        <v>27337</v>
      </c>
      <c r="L65" s="5">
        <v>27337</v>
      </c>
      <c r="M65" s="5">
        <v>27337</v>
      </c>
      <c r="N65" s="5">
        <v>27337</v>
      </c>
      <c r="O65" s="25" t="s">
        <v>256</v>
      </c>
      <c r="P65" s="9"/>
      <c r="Q65" s="10"/>
      <c r="R65" s="9"/>
      <c r="S65" s="11"/>
      <c r="T65" s="10"/>
      <c r="U65" s="56"/>
    </row>
    <row r="66" spans="1:21" ht="19.899999999999999" customHeight="1" x14ac:dyDescent="0.25">
      <c r="A66" s="23" t="s">
        <v>211</v>
      </c>
      <c r="B66" s="24" t="s">
        <v>217</v>
      </c>
      <c r="C66" s="78" t="s">
        <v>143</v>
      </c>
      <c r="D66" s="24" t="s">
        <v>40</v>
      </c>
      <c r="E66" s="5">
        <v>76632</v>
      </c>
      <c r="F66" s="5">
        <v>14263</v>
      </c>
      <c r="G66" s="6">
        <v>14263</v>
      </c>
      <c r="H66" s="5">
        <v>7263</v>
      </c>
      <c r="I66" s="5">
        <v>3970</v>
      </c>
      <c r="J66" s="5">
        <v>3970</v>
      </c>
      <c r="K66" s="5">
        <v>3970</v>
      </c>
      <c r="L66" s="5">
        <v>3970</v>
      </c>
      <c r="M66" s="5">
        <v>3970</v>
      </c>
      <c r="N66" s="141">
        <v>53470</v>
      </c>
      <c r="O66" s="25" t="s">
        <v>256</v>
      </c>
      <c r="P66" s="6"/>
      <c r="Q66" s="16"/>
      <c r="R66" s="6"/>
      <c r="S66" s="7"/>
      <c r="T66" s="16"/>
      <c r="U66" s="57"/>
    </row>
    <row r="67" spans="1:21" ht="19.899999999999999" customHeight="1" x14ac:dyDescent="0.25">
      <c r="A67" s="23" t="s">
        <v>312</v>
      </c>
      <c r="B67" s="24" t="s">
        <v>217</v>
      </c>
      <c r="C67" s="78"/>
      <c r="D67" s="24" t="s">
        <v>313</v>
      </c>
      <c r="E67" s="5"/>
      <c r="F67" s="5"/>
      <c r="G67" s="6"/>
      <c r="H67" s="135"/>
      <c r="I67" s="135"/>
      <c r="J67" s="135"/>
      <c r="K67" s="135"/>
      <c r="L67" s="135"/>
      <c r="M67" s="141">
        <v>49500</v>
      </c>
      <c r="N67" s="141"/>
      <c r="O67" s="25" t="s">
        <v>256</v>
      </c>
      <c r="P67" s="6"/>
      <c r="Q67" s="16"/>
      <c r="R67" s="6"/>
      <c r="S67" s="7"/>
      <c r="T67" s="16"/>
      <c r="U67" s="57"/>
    </row>
    <row r="68" spans="1:21" ht="19.899999999999999" customHeight="1" x14ac:dyDescent="0.25">
      <c r="A68" s="168" t="s">
        <v>236</v>
      </c>
      <c r="B68" s="169" t="s">
        <v>221</v>
      </c>
      <c r="C68" s="178" t="s">
        <v>175</v>
      </c>
      <c r="D68" s="169" t="s">
        <v>7</v>
      </c>
      <c r="E68" s="5">
        <v>18815</v>
      </c>
      <c r="F68" s="5">
        <v>11959</v>
      </c>
      <c r="G68" s="6">
        <v>11959</v>
      </c>
      <c r="H68" s="5">
        <v>11959</v>
      </c>
      <c r="I68" s="5">
        <v>12119</v>
      </c>
      <c r="J68" s="5">
        <v>12119</v>
      </c>
      <c r="K68" s="5">
        <v>12119</v>
      </c>
      <c r="L68" s="5">
        <v>12119</v>
      </c>
      <c r="M68" s="5">
        <v>12119</v>
      </c>
      <c r="N68" s="5"/>
      <c r="O68" s="25" t="s">
        <v>256</v>
      </c>
      <c r="P68" s="6"/>
      <c r="Q68" s="16"/>
      <c r="R68" s="6"/>
      <c r="S68" s="7"/>
      <c r="T68" s="16"/>
      <c r="U68" s="57"/>
    </row>
    <row r="69" spans="1:21" ht="19.899999999999999" customHeight="1" thickBot="1" x14ac:dyDescent="0.3">
      <c r="A69" s="168" t="s">
        <v>238</v>
      </c>
      <c r="B69" s="169" t="s">
        <v>221</v>
      </c>
      <c r="C69" s="178" t="s">
        <v>181</v>
      </c>
      <c r="D69" s="169" t="s">
        <v>1</v>
      </c>
      <c r="E69" s="5">
        <v>32116</v>
      </c>
      <c r="F69" s="5">
        <v>37836</v>
      </c>
      <c r="G69" s="6">
        <v>37836</v>
      </c>
      <c r="H69" s="5">
        <v>41442</v>
      </c>
      <c r="I69" s="5">
        <v>39174</v>
      </c>
      <c r="J69" s="5">
        <v>39174</v>
      </c>
      <c r="K69" s="5">
        <v>39174</v>
      </c>
      <c r="L69" s="5">
        <v>39174</v>
      </c>
      <c r="M69" s="146">
        <v>34174</v>
      </c>
      <c r="N69" s="146"/>
      <c r="O69" s="25" t="s">
        <v>256</v>
      </c>
      <c r="P69" s="13"/>
      <c r="Q69" s="13"/>
      <c r="R69" s="13"/>
      <c r="S69" s="13"/>
      <c r="T69" s="13"/>
      <c r="U69" s="58"/>
    </row>
    <row r="70" spans="1:21" ht="19.899999999999999" customHeight="1" thickBot="1" x14ac:dyDescent="0.3">
      <c r="A70" s="170" t="s">
        <v>232</v>
      </c>
      <c r="B70" s="171" t="s">
        <v>221</v>
      </c>
      <c r="C70" s="179" t="s">
        <v>177</v>
      </c>
      <c r="D70" s="171" t="s">
        <v>5</v>
      </c>
      <c r="E70" s="12">
        <v>657</v>
      </c>
      <c r="F70" s="12">
        <v>642</v>
      </c>
      <c r="G70" s="13">
        <v>642</v>
      </c>
      <c r="H70" s="12">
        <v>642</v>
      </c>
      <c r="I70" s="12">
        <v>2323</v>
      </c>
      <c r="J70" s="12">
        <v>2323</v>
      </c>
      <c r="K70" s="12">
        <v>2323</v>
      </c>
      <c r="L70" s="12">
        <v>2323</v>
      </c>
      <c r="M70" s="12">
        <v>2323</v>
      </c>
      <c r="N70" s="12"/>
      <c r="O70" s="31" t="s">
        <v>256</v>
      </c>
      <c r="P70" s="6"/>
      <c r="Q70" s="6"/>
      <c r="R70" s="6"/>
      <c r="S70" s="6"/>
      <c r="T70" s="16"/>
      <c r="U70" s="57"/>
    </row>
    <row r="71" spans="1:21" ht="19.899999999999999" customHeight="1" x14ac:dyDescent="0.25">
      <c r="A71" s="172" t="s">
        <v>212</v>
      </c>
      <c r="B71" s="173" t="s">
        <v>217</v>
      </c>
      <c r="C71" s="182" t="s">
        <v>144</v>
      </c>
      <c r="D71" s="173" t="s">
        <v>44</v>
      </c>
      <c r="E71" s="8">
        <v>161966</v>
      </c>
      <c r="F71" s="8">
        <v>311844</v>
      </c>
      <c r="G71" s="9">
        <v>311844</v>
      </c>
      <c r="H71" s="8">
        <v>121760</v>
      </c>
      <c r="I71" s="8">
        <v>60565</v>
      </c>
      <c r="J71" s="8">
        <v>60565</v>
      </c>
      <c r="K71" s="8">
        <v>60565</v>
      </c>
      <c r="L71" s="8">
        <v>60565</v>
      </c>
      <c r="M71" s="8">
        <v>60565</v>
      </c>
      <c r="N71" s="8">
        <v>60565</v>
      </c>
      <c r="O71" s="28" t="s">
        <v>260</v>
      </c>
      <c r="P71" s="6"/>
      <c r="Q71" s="6"/>
      <c r="R71" s="6"/>
      <c r="S71" s="6"/>
      <c r="T71" s="16"/>
      <c r="U71" s="57"/>
    </row>
    <row r="72" spans="1:21" ht="19.899999999999999" customHeight="1" x14ac:dyDescent="0.25">
      <c r="A72" s="168" t="s">
        <v>213</v>
      </c>
      <c r="B72" s="169" t="s">
        <v>217</v>
      </c>
      <c r="C72" s="178" t="s">
        <v>145</v>
      </c>
      <c r="D72" s="169" t="s">
        <v>314</v>
      </c>
      <c r="E72" s="5">
        <v>0</v>
      </c>
      <c r="F72" s="5">
        <v>71018</v>
      </c>
      <c r="G72" s="6">
        <v>71018</v>
      </c>
      <c r="H72" s="5">
        <v>0</v>
      </c>
      <c r="I72" s="5">
        <v>643126</v>
      </c>
      <c r="J72" s="5">
        <v>643126</v>
      </c>
      <c r="K72" s="141">
        <v>743126</v>
      </c>
      <c r="L72" s="141">
        <v>743126</v>
      </c>
      <c r="M72" s="146">
        <v>633126</v>
      </c>
      <c r="N72" s="141">
        <v>743126</v>
      </c>
      <c r="O72" s="25" t="s">
        <v>260</v>
      </c>
      <c r="P72" s="6"/>
      <c r="Q72" s="6"/>
      <c r="R72" s="6"/>
      <c r="S72" s="6"/>
      <c r="T72" s="6"/>
      <c r="U72" s="57"/>
    </row>
    <row r="73" spans="1:21" ht="19.899999999999999" customHeight="1" x14ac:dyDescent="0.25">
      <c r="A73" s="168" t="s">
        <v>237</v>
      </c>
      <c r="B73" s="169" t="s">
        <v>221</v>
      </c>
      <c r="C73" s="178" t="s">
        <v>176</v>
      </c>
      <c r="D73" s="169" t="s">
        <v>8</v>
      </c>
      <c r="E73" s="5">
        <v>12649</v>
      </c>
      <c r="F73" s="5">
        <v>10228</v>
      </c>
      <c r="G73" s="6">
        <v>10228</v>
      </c>
      <c r="H73" s="5">
        <v>10228</v>
      </c>
      <c r="I73" s="5">
        <v>7400</v>
      </c>
      <c r="J73" s="5">
        <v>7400</v>
      </c>
      <c r="K73" s="5">
        <v>7400</v>
      </c>
      <c r="L73" s="5">
        <v>7400</v>
      </c>
      <c r="M73" s="5">
        <v>7400</v>
      </c>
      <c r="N73" s="5"/>
      <c r="O73" s="25" t="s">
        <v>260</v>
      </c>
      <c r="P73" s="6"/>
      <c r="Q73" s="6"/>
      <c r="R73" s="6"/>
      <c r="S73" s="6"/>
      <c r="T73" s="6"/>
      <c r="U73" s="57"/>
    </row>
    <row r="74" spans="1:21" ht="19.899999999999999" customHeight="1" x14ac:dyDescent="0.25">
      <c r="A74" s="168" t="s">
        <v>242</v>
      </c>
      <c r="B74" s="169" t="s">
        <v>218</v>
      </c>
      <c r="C74" s="178" t="s">
        <v>178</v>
      </c>
      <c r="D74" s="169" t="s">
        <v>4</v>
      </c>
      <c r="E74" s="5">
        <v>32129</v>
      </c>
      <c r="F74" s="5">
        <v>34907</v>
      </c>
      <c r="G74" s="6">
        <v>34907</v>
      </c>
      <c r="H74" s="5">
        <v>34907</v>
      </c>
      <c r="I74" s="59">
        <v>36955</v>
      </c>
      <c r="J74" s="59">
        <v>36955</v>
      </c>
      <c r="K74" s="59">
        <v>36955</v>
      </c>
      <c r="L74" s="59">
        <v>36955</v>
      </c>
      <c r="M74" s="59">
        <v>36955</v>
      </c>
      <c r="N74" s="59"/>
      <c r="O74" s="25" t="s">
        <v>260</v>
      </c>
      <c r="P74" s="6"/>
      <c r="Q74" s="6"/>
      <c r="R74" s="6"/>
      <c r="S74" s="6"/>
      <c r="T74" s="6"/>
      <c r="U74" s="57"/>
    </row>
    <row r="75" spans="1:21" ht="19.899999999999999" customHeight="1" thickBot="1" x14ac:dyDescent="0.3">
      <c r="A75" s="170" t="s">
        <v>241</v>
      </c>
      <c r="B75" s="171" t="s">
        <v>218</v>
      </c>
      <c r="C75" s="179" t="s">
        <v>179</v>
      </c>
      <c r="D75" s="171" t="s">
        <v>3</v>
      </c>
      <c r="E75" s="12">
        <v>20690</v>
      </c>
      <c r="F75" s="12">
        <v>16994</v>
      </c>
      <c r="G75" s="14">
        <v>44494</v>
      </c>
      <c r="H75" s="12">
        <v>16994</v>
      </c>
      <c r="I75" s="60">
        <v>16484</v>
      </c>
      <c r="J75" s="142">
        <v>74484</v>
      </c>
      <c r="K75" s="142">
        <v>89484</v>
      </c>
      <c r="L75" s="142">
        <v>94484</v>
      </c>
      <c r="M75" s="142">
        <v>21484</v>
      </c>
      <c r="N75" s="142"/>
      <c r="O75" s="31" t="s">
        <v>260</v>
      </c>
      <c r="P75" s="6"/>
      <c r="Q75" s="6"/>
      <c r="R75" s="6"/>
      <c r="S75" s="6"/>
      <c r="T75" s="6"/>
      <c r="U75" s="57"/>
    </row>
    <row r="76" spans="1:21" ht="19.899999999999999" customHeight="1" x14ac:dyDescent="0.25">
      <c r="A76" s="172" t="s">
        <v>214</v>
      </c>
      <c r="B76" s="173" t="s">
        <v>217</v>
      </c>
      <c r="C76" s="182" t="s">
        <v>146</v>
      </c>
      <c r="D76" s="173" t="s">
        <v>43</v>
      </c>
      <c r="E76" s="8">
        <v>396572</v>
      </c>
      <c r="F76" s="8">
        <v>297572</v>
      </c>
      <c r="G76" s="9">
        <v>297572</v>
      </c>
      <c r="H76" s="8">
        <v>397572</v>
      </c>
      <c r="I76" s="8">
        <v>245447</v>
      </c>
      <c r="J76" s="8">
        <v>245447</v>
      </c>
      <c r="K76" s="8">
        <v>245447</v>
      </c>
      <c r="L76" s="8">
        <v>245447</v>
      </c>
      <c r="M76" s="8">
        <v>245447</v>
      </c>
      <c r="N76" s="139">
        <v>445447</v>
      </c>
      <c r="O76" s="28" t="s">
        <v>262</v>
      </c>
      <c r="P76" s="6"/>
      <c r="Q76" s="16"/>
      <c r="R76" s="6"/>
      <c r="S76" s="6"/>
      <c r="T76" s="16"/>
      <c r="U76" s="57"/>
    </row>
    <row r="77" spans="1:21" ht="19.899999999999999" customHeight="1" x14ac:dyDescent="0.25">
      <c r="A77" s="168" t="s">
        <v>101</v>
      </c>
      <c r="B77" s="169" t="s">
        <v>217</v>
      </c>
      <c r="C77" s="178" t="s">
        <v>147</v>
      </c>
      <c r="D77" s="169" t="s">
        <v>39</v>
      </c>
      <c r="E77" s="5">
        <v>29253</v>
      </c>
      <c r="F77" s="5">
        <v>24967</v>
      </c>
      <c r="G77" s="6">
        <v>24967</v>
      </c>
      <c r="H77" s="5">
        <v>24967</v>
      </c>
      <c r="I77" s="5">
        <v>939</v>
      </c>
      <c r="J77" s="5">
        <v>939</v>
      </c>
      <c r="K77" s="5">
        <v>939</v>
      </c>
      <c r="L77" s="5">
        <v>939</v>
      </c>
      <c r="M77" s="5">
        <v>939</v>
      </c>
      <c r="N77" s="5">
        <v>939</v>
      </c>
      <c r="O77" s="25" t="s">
        <v>257</v>
      </c>
      <c r="P77" s="6"/>
      <c r="Q77" s="6"/>
      <c r="R77" s="6"/>
      <c r="S77" s="6"/>
      <c r="T77" s="6"/>
      <c r="U77" s="57"/>
    </row>
    <row r="78" spans="1:21" ht="19.899999999999999" customHeight="1" x14ac:dyDescent="0.25">
      <c r="A78" s="168" t="s">
        <v>315</v>
      </c>
      <c r="B78" s="169" t="s">
        <v>216</v>
      </c>
      <c r="C78" s="178" t="s">
        <v>163</v>
      </c>
      <c r="D78" s="169" t="s">
        <v>15</v>
      </c>
      <c r="E78" s="5">
        <v>171666</v>
      </c>
      <c r="F78" s="5">
        <v>169887</v>
      </c>
      <c r="G78" s="6">
        <v>169887</v>
      </c>
      <c r="H78" s="5">
        <v>169887</v>
      </c>
      <c r="I78" s="5">
        <v>169912</v>
      </c>
      <c r="J78" s="5">
        <v>169912</v>
      </c>
      <c r="K78" s="5">
        <v>169912</v>
      </c>
      <c r="L78" s="5">
        <v>169912</v>
      </c>
      <c r="M78" s="5">
        <v>169912</v>
      </c>
      <c r="N78" s="5"/>
      <c r="O78" s="25" t="s">
        <v>265</v>
      </c>
      <c r="P78" s="6"/>
      <c r="Q78" s="6"/>
      <c r="R78" s="6"/>
      <c r="S78" s="6"/>
      <c r="T78" s="6"/>
      <c r="U78" s="57"/>
    </row>
    <row r="79" spans="1:21" ht="19.899999999999999" customHeight="1" x14ac:dyDescent="0.25">
      <c r="A79" s="168" t="s">
        <v>316</v>
      </c>
      <c r="B79" s="169" t="s">
        <v>216</v>
      </c>
      <c r="C79" s="178" t="s">
        <v>164</v>
      </c>
      <c r="D79" s="169" t="s">
        <v>14</v>
      </c>
      <c r="E79" s="5">
        <v>0</v>
      </c>
      <c r="F79" s="5">
        <v>9531</v>
      </c>
      <c r="G79" s="6">
        <v>9531</v>
      </c>
      <c r="H79" s="5">
        <v>9531</v>
      </c>
      <c r="I79" s="5">
        <v>10508</v>
      </c>
      <c r="J79" s="5">
        <v>10508</v>
      </c>
      <c r="K79" s="5">
        <v>10508</v>
      </c>
      <c r="L79" s="5">
        <v>10508</v>
      </c>
      <c r="M79" s="5">
        <v>10508</v>
      </c>
      <c r="N79" s="5"/>
      <c r="O79" s="25" t="s">
        <v>265</v>
      </c>
      <c r="P79" s="6"/>
      <c r="Q79" s="6"/>
      <c r="R79" s="6"/>
      <c r="S79" s="6"/>
      <c r="T79" s="6"/>
      <c r="U79" s="57"/>
    </row>
    <row r="80" spans="1:21" ht="19.899999999999999" customHeight="1" x14ac:dyDescent="0.25">
      <c r="A80" s="168" t="s">
        <v>317</v>
      </c>
      <c r="B80" s="169" t="s">
        <v>216</v>
      </c>
      <c r="C80" s="178" t="s">
        <v>148</v>
      </c>
      <c r="D80" s="169" t="s">
        <v>38</v>
      </c>
      <c r="E80" s="5">
        <v>11198</v>
      </c>
      <c r="F80" s="5">
        <v>20975</v>
      </c>
      <c r="G80" s="6">
        <v>20975</v>
      </c>
      <c r="H80" s="5">
        <v>33975</v>
      </c>
      <c r="I80" s="5">
        <v>19721</v>
      </c>
      <c r="J80" s="141">
        <v>29721</v>
      </c>
      <c r="K80" s="18">
        <v>19721</v>
      </c>
      <c r="L80" s="18">
        <v>19721</v>
      </c>
      <c r="M80" s="18">
        <v>19721</v>
      </c>
      <c r="N80" s="18"/>
      <c r="O80" s="25" t="s">
        <v>262</v>
      </c>
      <c r="P80" s="16"/>
      <c r="Q80" s="6"/>
      <c r="R80" s="6"/>
      <c r="S80" s="6"/>
      <c r="T80" s="6"/>
      <c r="U80" s="61"/>
    </row>
    <row r="81" spans="1:21" ht="19.899999999999999" customHeight="1" x14ac:dyDescent="0.25">
      <c r="A81" s="168" t="s">
        <v>318</v>
      </c>
      <c r="B81" s="169" t="s">
        <v>216</v>
      </c>
      <c r="C81" s="178" t="s">
        <v>149</v>
      </c>
      <c r="D81" s="169" t="s">
        <v>37</v>
      </c>
      <c r="E81" s="5">
        <v>42070</v>
      </c>
      <c r="F81" s="5">
        <v>25398</v>
      </c>
      <c r="G81" s="6">
        <v>25398</v>
      </c>
      <c r="H81" s="5">
        <v>25398</v>
      </c>
      <c r="I81" s="5">
        <v>25620</v>
      </c>
      <c r="J81" s="141">
        <v>75620</v>
      </c>
      <c r="K81" s="18">
        <v>25620</v>
      </c>
      <c r="L81" s="18">
        <v>25620</v>
      </c>
      <c r="M81" s="18">
        <v>25620</v>
      </c>
      <c r="N81" s="18"/>
      <c r="O81" s="25" t="s">
        <v>265</v>
      </c>
      <c r="P81" s="16"/>
      <c r="Q81" s="6"/>
      <c r="R81" s="6"/>
      <c r="S81" s="6"/>
      <c r="T81" s="6"/>
      <c r="U81" s="61"/>
    </row>
    <row r="82" spans="1:21" ht="19.899999999999999" customHeight="1" x14ac:dyDescent="0.25">
      <c r="A82" s="168" t="s">
        <v>215</v>
      </c>
      <c r="B82" s="169" t="s">
        <v>216</v>
      </c>
      <c r="C82" s="178" t="s">
        <v>150</v>
      </c>
      <c r="D82" s="169" t="s">
        <v>36</v>
      </c>
      <c r="E82" s="5">
        <v>18528</v>
      </c>
      <c r="F82" s="5">
        <v>25773</v>
      </c>
      <c r="G82" s="6">
        <v>25773</v>
      </c>
      <c r="H82" s="5">
        <v>25773</v>
      </c>
      <c r="I82" s="5">
        <v>23254</v>
      </c>
      <c r="J82" s="5">
        <v>23254</v>
      </c>
      <c r="K82" s="5">
        <v>23254</v>
      </c>
      <c r="L82" s="5">
        <v>23254</v>
      </c>
      <c r="M82" s="5">
        <v>23254</v>
      </c>
      <c r="N82" s="5"/>
      <c r="O82" s="25" t="s">
        <v>268</v>
      </c>
      <c r="P82" s="6"/>
      <c r="Q82" s="16"/>
      <c r="R82" s="6"/>
      <c r="S82" s="6"/>
      <c r="T82" s="16"/>
      <c r="U82" s="61"/>
    </row>
    <row r="83" spans="1:21" ht="19.899999999999999" customHeight="1" x14ac:dyDescent="0.25">
      <c r="A83" s="168" t="s">
        <v>120</v>
      </c>
      <c r="B83" s="169" t="s">
        <v>221</v>
      </c>
      <c r="C83" s="178" t="s">
        <v>151</v>
      </c>
      <c r="D83" s="169" t="s">
        <v>34</v>
      </c>
      <c r="E83" s="5">
        <v>8674</v>
      </c>
      <c r="F83" s="5">
        <v>14255</v>
      </c>
      <c r="G83" s="6">
        <v>14255</v>
      </c>
      <c r="H83" s="5">
        <v>14255</v>
      </c>
      <c r="I83" s="5">
        <v>14161</v>
      </c>
      <c r="J83" s="5">
        <v>14161</v>
      </c>
      <c r="K83" s="5">
        <v>14161</v>
      </c>
      <c r="L83" s="5">
        <v>14161</v>
      </c>
      <c r="M83" s="5">
        <v>14161</v>
      </c>
      <c r="N83" s="5">
        <v>14161</v>
      </c>
      <c r="O83" s="25" t="s">
        <v>265</v>
      </c>
      <c r="P83" s="6"/>
      <c r="Q83" s="6"/>
      <c r="R83" s="6"/>
      <c r="S83" s="7"/>
      <c r="T83" s="6"/>
      <c r="U83" s="61"/>
    </row>
    <row r="84" spans="1:21" ht="19.899999999999999" customHeight="1" x14ac:dyDescent="0.25">
      <c r="A84" s="168" t="s">
        <v>106</v>
      </c>
      <c r="B84" s="169" t="s">
        <v>221</v>
      </c>
      <c r="C84" s="178" t="s">
        <v>152</v>
      </c>
      <c r="D84" s="169" t="s">
        <v>33</v>
      </c>
      <c r="E84" s="5">
        <v>28413</v>
      </c>
      <c r="F84" s="5">
        <v>31914</v>
      </c>
      <c r="G84" s="6">
        <v>31914</v>
      </c>
      <c r="H84" s="5">
        <v>80726</v>
      </c>
      <c r="I84" s="5">
        <f>26986+5000</f>
        <v>31986</v>
      </c>
      <c r="J84" s="146">
        <v>26986</v>
      </c>
      <c r="K84" s="146">
        <v>26986</v>
      </c>
      <c r="L84" s="146">
        <v>26986</v>
      </c>
      <c r="M84" s="146">
        <v>26986</v>
      </c>
      <c r="N84" s="146">
        <v>26986</v>
      </c>
      <c r="O84" s="25" t="s">
        <v>258</v>
      </c>
      <c r="P84" s="6"/>
      <c r="Q84" s="6"/>
      <c r="R84" s="6"/>
      <c r="S84" s="6"/>
      <c r="T84" s="6"/>
      <c r="U84" s="61"/>
    </row>
    <row r="85" spans="1:21" ht="19.899999999999999" customHeight="1" x14ac:dyDescent="0.25">
      <c r="A85" s="168" t="s">
        <v>119</v>
      </c>
      <c r="B85" s="169" t="s">
        <v>221</v>
      </c>
      <c r="C85" s="178" t="s">
        <v>154</v>
      </c>
      <c r="D85" s="169" t="s">
        <v>31</v>
      </c>
      <c r="E85" s="5">
        <v>42378</v>
      </c>
      <c r="F85" s="5">
        <v>32426</v>
      </c>
      <c r="G85" s="6">
        <v>32426</v>
      </c>
      <c r="H85" s="5">
        <v>27426</v>
      </c>
      <c r="I85" s="5">
        <v>80168</v>
      </c>
      <c r="J85" s="5">
        <v>80168</v>
      </c>
      <c r="K85" s="5">
        <v>80168</v>
      </c>
      <c r="L85" s="5">
        <v>80168</v>
      </c>
      <c r="M85" s="146">
        <v>63568</v>
      </c>
      <c r="N85" s="146">
        <v>60168</v>
      </c>
      <c r="O85" s="25" t="s">
        <v>256</v>
      </c>
      <c r="P85" s="6"/>
      <c r="Q85" s="6"/>
      <c r="R85" s="6"/>
      <c r="S85" s="6"/>
      <c r="T85" s="16"/>
      <c r="U85" s="61"/>
    </row>
    <row r="86" spans="1:21" ht="19.899999999999999" customHeight="1" x14ac:dyDescent="0.25">
      <c r="A86" s="168" t="s">
        <v>102</v>
      </c>
      <c r="B86" s="169" t="s">
        <v>221</v>
      </c>
      <c r="C86" s="178" t="s">
        <v>155</v>
      </c>
      <c r="D86" s="169" t="s">
        <v>30</v>
      </c>
      <c r="E86" s="5">
        <v>14624</v>
      </c>
      <c r="F86" s="18">
        <v>18808</v>
      </c>
      <c r="G86" s="6">
        <v>18808</v>
      </c>
      <c r="H86" s="18">
        <v>18808</v>
      </c>
      <c r="I86" s="18">
        <v>17808</v>
      </c>
      <c r="J86" s="18">
        <v>17808</v>
      </c>
      <c r="K86" s="18">
        <v>17808</v>
      </c>
      <c r="L86" s="18">
        <v>17808</v>
      </c>
      <c r="M86" s="18">
        <v>17808</v>
      </c>
      <c r="N86" s="141">
        <v>27808</v>
      </c>
      <c r="O86" s="25" t="s">
        <v>257</v>
      </c>
      <c r="P86" s="6"/>
      <c r="Q86" s="6"/>
      <c r="R86" s="6"/>
      <c r="S86" s="6"/>
      <c r="T86" s="6"/>
      <c r="U86" s="61"/>
    </row>
    <row r="87" spans="1:21" ht="19.899999999999999" hidden="1" customHeight="1" x14ac:dyDescent="0.25">
      <c r="A87" s="168" t="s">
        <v>123</v>
      </c>
      <c r="B87" s="169" t="s">
        <v>221</v>
      </c>
      <c r="C87" s="178" t="s">
        <v>162</v>
      </c>
      <c r="D87" s="169" t="s">
        <v>21</v>
      </c>
      <c r="E87" s="5">
        <v>6366</v>
      </c>
      <c r="F87" s="5">
        <v>1373</v>
      </c>
      <c r="G87" s="6">
        <v>1373</v>
      </c>
      <c r="H87" s="5"/>
      <c r="I87" s="5">
        <v>0</v>
      </c>
      <c r="J87" s="5">
        <v>0</v>
      </c>
      <c r="K87" s="5"/>
      <c r="L87" s="5"/>
      <c r="M87" s="5"/>
      <c r="N87" s="5"/>
      <c r="O87" s="25" t="s">
        <v>265</v>
      </c>
      <c r="P87" s="6"/>
      <c r="Q87" s="6"/>
      <c r="R87" s="6"/>
      <c r="S87" s="6"/>
      <c r="T87" s="6"/>
      <c r="U87" s="61"/>
    </row>
    <row r="88" spans="1:21" ht="19.899999999999999" customHeight="1" x14ac:dyDescent="0.25">
      <c r="A88" s="168" t="s">
        <v>239</v>
      </c>
      <c r="B88" s="169" t="s">
        <v>216</v>
      </c>
      <c r="C88" s="178" t="s">
        <v>180</v>
      </c>
      <c r="D88" s="169" t="s">
        <v>2</v>
      </c>
      <c r="E88" s="5">
        <v>6500</v>
      </c>
      <c r="F88" s="5">
        <v>9408</v>
      </c>
      <c r="G88" s="6">
        <v>9408</v>
      </c>
      <c r="H88" s="5">
        <v>9408</v>
      </c>
      <c r="I88" s="5">
        <v>8684</v>
      </c>
      <c r="J88" s="5">
        <v>8684</v>
      </c>
      <c r="K88" s="5">
        <v>8684</v>
      </c>
      <c r="L88" s="5">
        <v>8684</v>
      </c>
      <c r="M88" s="5">
        <v>8684</v>
      </c>
      <c r="N88" s="5"/>
      <c r="O88" s="25" t="s">
        <v>265</v>
      </c>
      <c r="P88" s="6"/>
      <c r="Q88" s="6"/>
      <c r="R88" s="6"/>
      <c r="S88" s="6"/>
      <c r="T88" s="6"/>
      <c r="U88" s="61"/>
    </row>
    <row r="89" spans="1:21" ht="19.899999999999999" customHeight="1" thickBot="1" x14ac:dyDescent="0.3">
      <c r="A89" s="23" t="s">
        <v>121</v>
      </c>
      <c r="B89" s="24" t="s">
        <v>221</v>
      </c>
      <c r="C89" s="78" t="s">
        <v>156</v>
      </c>
      <c r="D89" s="24" t="s">
        <v>29</v>
      </c>
      <c r="E89" s="5">
        <v>3989</v>
      </c>
      <c r="F89" s="5">
        <v>25051</v>
      </c>
      <c r="G89" s="6">
        <v>25051</v>
      </c>
      <c r="H89" s="5">
        <v>45051</v>
      </c>
      <c r="I89" s="5">
        <v>59935</v>
      </c>
      <c r="J89" s="5">
        <v>59935</v>
      </c>
      <c r="K89" s="5">
        <v>59935</v>
      </c>
      <c r="L89" s="5">
        <v>59935</v>
      </c>
      <c r="M89" s="141">
        <v>162935</v>
      </c>
      <c r="N89" s="18">
        <v>59935</v>
      </c>
      <c r="O89" s="25" t="s">
        <v>257</v>
      </c>
      <c r="P89" s="13"/>
      <c r="Q89" s="13"/>
      <c r="R89" s="13"/>
      <c r="S89" s="13"/>
      <c r="T89" s="13"/>
      <c r="U89" s="62"/>
    </row>
    <row r="90" spans="1:21" ht="19.899999999999999" customHeight="1" x14ac:dyDescent="0.25">
      <c r="A90" s="23" t="s">
        <v>122</v>
      </c>
      <c r="B90" s="24" t="s">
        <v>221</v>
      </c>
      <c r="C90" s="78" t="s">
        <v>157</v>
      </c>
      <c r="D90" s="24" t="s">
        <v>28</v>
      </c>
      <c r="E90" s="5">
        <v>6285</v>
      </c>
      <c r="F90" s="5">
        <v>11390</v>
      </c>
      <c r="G90" s="6">
        <v>11390</v>
      </c>
      <c r="H90" s="5">
        <v>9390</v>
      </c>
      <c r="I90" s="5">
        <v>21019</v>
      </c>
      <c r="J90" s="5">
        <v>21019</v>
      </c>
      <c r="K90" s="5">
        <v>21019</v>
      </c>
      <c r="L90" s="5">
        <v>21019</v>
      </c>
      <c r="M90" s="5">
        <v>21019</v>
      </c>
      <c r="N90" s="5">
        <v>21019</v>
      </c>
      <c r="O90" s="25" t="s">
        <v>267</v>
      </c>
      <c r="P90" s="9"/>
      <c r="Q90" s="9"/>
      <c r="R90" s="9"/>
      <c r="S90" s="9"/>
      <c r="T90" s="9"/>
      <c r="U90" s="63"/>
    </row>
    <row r="91" spans="1:21" ht="19.899999999999999" customHeight="1" x14ac:dyDescent="0.25">
      <c r="A91" s="23" t="s">
        <v>103</v>
      </c>
      <c r="B91" s="24" t="s">
        <v>221</v>
      </c>
      <c r="C91" s="78" t="s">
        <v>158</v>
      </c>
      <c r="D91" s="24" t="s">
        <v>27</v>
      </c>
      <c r="E91" s="5">
        <v>8833</v>
      </c>
      <c r="F91" s="5">
        <v>8747</v>
      </c>
      <c r="G91" s="6">
        <v>8747</v>
      </c>
      <c r="H91" s="5">
        <v>8747</v>
      </c>
      <c r="I91" s="5">
        <v>8568</v>
      </c>
      <c r="J91" s="5">
        <v>8568</v>
      </c>
      <c r="K91" s="5">
        <v>8568</v>
      </c>
      <c r="L91" s="5">
        <v>8568</v>
      </c>
      <c r="M91" s="5">
        <v>8568</v>
      </c>
      <c r="N91" s="5">
        <v>8568</v>
      </c>
      <c r="O91" s="25" t="s">
        <v>265</v>
      </c>
      <c r="P91" s="6"/>
      <c r="Q91" s="6"/>
      <c r="R91" s="6"/>
      <c r="S91" s="6"/>
      <c r="T91" s="6"/>
      <c r="U91" s="61"/>
    </row>
    <row r="92" spans="1:21" ht="19.899999999999999" customHeight="1" x14ac:dyDescent="0.25">
      <c r="A92" s="23" t="s">
        <v>107</v>
      </c>
      <c r="B92" s="24" t="s">
        <v>221</v>
      </c>
      <c r="C92" s="78" t="s">
        <v>159</v>
      </c>
      <c r="D92" s="24" t="s">
        <v>26</v>
      </c>
      <c r="E92" s="5">
        <v>21867</v>
      </c>
      <c r="F92" s="5">
        <v>10549</v>
      </c>
      <c r="G92" s="6">
        <v>10549</v>
      </c>
      <c r="H92" s="5">
        <v>20549</v>
      </c>
      <c r="I92" s="5">
        <v>10641</v>
      </c>
      <c r="J92" s="5">
        <v>10641</v>
      </c>
      <c r="K92" s="5">
        <v>10641</v>
      </c>
      <c r="L92" s="5">
        <v>10641</v>
      </c>
      <c r="M92" s="5">
        <v>10641</v>
      </c>
      <c r="N92" s="141">
        <v>20641</v>
      </c>
      <c r="O92" s="25" t="s">
        <v>262</v>
      </c>
      <c r="P92" s="6"/>
      <c r="Q92" s="6"/>
      <c r="R92" s="6"/>
      <c r="S92" s="6"/>
      <c r="T92" s="6"/>
      <c r="U92" s="61"/>
    </row>
    <row r="93" spans="1:21" ht="19.899999999999999" customHeight="1" thickBot="1" x14ac:dyDescent="0.3">
      <c r="A93" s="23" t="s">
        <v>223</v>
      </c>
      <c r="B93" s="24" t="s">
        <v>221</v>
      </c>
      <c r="C93" s="78" t="s">
        <v>153</v>
      </c>
      <c r="D93" s="24" t="s">
        <v>32</v>
      </c>
      <c r="E93" s="5">
        <v>12380</v>
      </c>
      <c r="F93" s="5">
        <v>12691</v>
      </c>
      <c r="G93" s="6">
        <v>12691</v>
      </c>
      <c r="H93" s="5">
        <v>10691</v>
      </c>
      <c r="I93" s="5">
        <v>16278</v>
      </c>
      <c r="J93" s="5">
        <v>16278</v>
      </c>
      <c r="K93" s="5">
        <v>16278</v>
      </c>
      <c r="L93" s="5">
        <v>16728</v>
      </c>
      <c r="M93" s="146">
        <v>10278</v>
      </c>
      <c r="N93" s="18">
        <v>16278</v>
      </c>
      <c r="O93" s="25" t="s">
        <v>258</v>
      </c>
      <c r="P93" s="6"/>
      <c r="Q93" s="6"/>
      <c r="R93" s="6"/>
      <c r="S93" s="6"/>
      <c r="T93" s="6"/>
      <c r="U93" s="61"/>
    </row>
    <row r="94" spans="1:21" ht="19.899999999999999" hidden="1" customHeight="1" thickBot="1" x14ac:dyDescent="0.3">
      <c r="A94" s="23" t="s">
        <v>121</v>
      </c>
      <c r="B94" s="24" t="s">
        <v>221</v>
      </c>
      <c r="C94" s="78" t="s">
        <v>160</v>
      </c>
      <c r="D94" s="24" t="s">
        <v>23</v>
      </c>
      <c r="E94" s="5">
        <v>4951</v>
      </c>
      <c r="F94" s="5">
        <v>5000</v>
      </c>
      <c r="G94" s="6">
        <v>5000</v>
      </c>
      <c r="H94" s="5"/>
      <c r="I94" s="5">
        <v>0</v>
      </c>
      <c r="J94" s="5"/>
      <c r="K94" s="5"/>
      <c r="L94" s="5"/>
      <c r="M94" s="5"/>
      <c r="N94" s="5"/>
      <c r="O94" s="25" t="s">
        <v>257</v>
      </c>
      <c r="P94" s="64"/>
      <c r="Q94" s="64"/>
      <c r="R94" s="64"/>
      <c r="S94" s="64"/>
      <c r="T94" s="64"/>
      <c r="U94" s="65"/>
    </row>
    <row r="95" spans="1:21" ht="19.899999999999999" customHeight="1" x14ac:dyDescent="0.25">
      <c r="A95" s="23" t="s">
        <v>276</v>
      </c>
      <c r="B95" s="24" t="s">
        <v>221</v>
      </c>
      <c r="C95" s="78" t="s">
        <v>161</v>
      </c>
      <c r="D95" s="24" t="s">
        <v>22</v>
      </c>
      <c r="E95" s="5">
        <v>21093</v>
      </c>
      <c r="F95" s="5">
        <v>31508</v>
      </c>
      <c r="G95" s="6">
        <v>31508</v>
      </c>
      <c r="H95" s="5">
        <v>31508</v>
      </c>
      <c r="I95" s="5">
        <v>19778</v>
      </c>
      <c r="J95" s="5">
        <v>19778</v>
      </c>
      <c r="K95" s="5">
        <v>19778</v>
      </c>
      <c r="L95" s="5">
        <v>19778</v>
      </c>
      <c r="M95" s="5">
        <v>19778</v>
      </c>
      <c r="N95" s="5">
        <v>19778</v>
      </c>
      <c r="O95" s="25" t="s">
        <v>260</v>
      </c>
      <c r="P95" s="9"/>
      <c r="Q95" s="9"/>
      <c r="R95" s="9"/>
      <c r="S95" s="9"/>
      <c r="T95" s="9"/>
      <c r="U95" s="63"/>
    </row>
    <row r="96" spans="1:21" ht="19.899999999999999" customHeight="1" thickBot="1" x14ac:dyDescent="0.3">
      <c r="A96" s="29" t="s">
        <v>243</v>
      </c>
      <c r="B96" s="30" t="s">
        <v>218</v>
      </c>
      <c r="C96" s="80" t="s">
        <v>173</v>
      </c>
      <c r="D96" s="30" t="s">
        <v>9</v>
      </c>
      <c r="E96" s="12">
        <v>32431</v>
      </c>
      <c r="F96" s="12">
        <v>20432</v>
      </c>
      <c r="G96" s="13">
        <v>20432</v>
      </c>
      <c r="H96" s="12">
        <v>30432</v>
      </c>
      <c r="I96" s="12">
        <v>38319</v>
      </c>
      <c r="J96" s="12">
        <v>38319</v>
      </c>
      <c r="K96" s="12">
        <v>38319</v>
      </c>
      <c r="L96" s="12">
        <v>38319</v>
      </c>
      <c r="M96" s="150">
        <v>30336</v>
      </c>
      <c r="N96" s="150"/>
      <c r="O96" s="31" t="s">
        <v>265</v>
      </c>
      <c r="P96" s="13"/>
      <c r="Q96" s="14"/>
      <c r="R96" s="14"/>
      <c r="S96" s="13"/>
      <c r="T96" s="13"/>
      <c r="U96" s="62"/>
    </row>
    <row r="97" spans="1:21" ht="27.75" customHeight="1" thickBot="1" x14ac:dyDescent="0.3">
      <c r="A97" s="155" t="s">
        <v>172</v>
      </c>
      <c r="B97" s="155"/>
      <c r="C97" s="155"/>
      <c r="D97" s="155"/>
      <c r="E97" s="81">
        <f t="shared" ref="E97:N97" si="3">SUM(E35:E96)</f>
        <v>3264823</v>
      </c>
      <c r="F97" s="81">
        <f t="shared" si="3"/>
        <v>3951145</v>
      </c>
      <c r="G97" s="81">
        <f t="shared" si="3"/>
        <v>4069795</v>
      </c>
      <c r="H97" s="81">
        <f t="shared" si="3"/>
        <v>3925721</v>
      </c>
      <c r="I97" s="81">
        <f t="shared" si="3"/>
        <v>5268116</v>
      </c>
      <c r="J97" s="143">
        <f t="shared" si="3"/>
        <v>5273621</v>
      </c>
      <c r="K97" s="143">
        <f t="shared" si="3"/>
        <v>5478621</v>
      </c>
      <c r="L97" s="143">
        <f t="shared" si="3"/>
        <v>5401071</v>
      </c>
      <c r="M97" s="152">
        <f t="shared" ref="M97" si="4">SUM(M35:M96)</f>
        <v>5257861</v>
      </c>
      <c r="N97" s="152">
        <f t="shared" si="3"/>
        <v>3529572</v>
      </c>
      <c r="O97" s="82"/>
      <c r="P97" s="83">
        <f>SUM(P35:P96)</f>
        <v>0</v>
      </c>
      <c r="Q97" s="83">
        <f>SUM(Q35:Q96)</f>
        <v>0</v>
      </c>
      <c r="R97" s="83">
        <f>SUM(R35:R96)</f>
        <v>0</v>
      </c>
      <c r="S97" s="83">
        <f>SUM(S35:S96)</f>
        <v>0</v>
      </c>
      <c r="T97" s="83">
        <f>SUM(T35:T96)</f>
        <v>0</v>
      </c>
      <c r="U97" s="84">
        <f>SUM(U45:U96)</f>
        <v>0</v>
      </c>
    </row>
    <row r="98" spans="1:21" ht="24.75" customHeight="1" thickBot="1" x14ac:dyDescent="0.3">
      <c r="A98" s="124"/>
      <c r="B98" s="125"/>
      <c r="C98" s="125"/>
      <c r="D98" s="125"/>
      <c r="E98" s="125"/>
      <c r="F98" s="125"/>
      <c r="G98" s="125"/>
      <c r="H98" s="125"/>
      <c r="I98" s="125"/>
      <c r="J98" s="125"/>
      <c r="K98" s="125"/>
      <c r="L98" s="125"/>
      <c r="M98" s="125"/>
      <c r="N98" s="125"/>
      <c r="O98" s="126"/>
      <c r="P98" s="85"/>
      <c r="Q98" s="85"/>
      <c r="R98" s="85"/>
      <c r="S98" s="85"/>
      <c r="T98" s="85"/>
      <c r="U98" s="84"/>
    </row>
    <row r="99" spans="1:21" ht="23.25" customHeight="1" x14ac:dyDescent="0.25">
      <c r="A99" s="23" t="s">
        <v>192</v>
      </c>
      <c r="B99" s="24" t="s">
        <v>277</v>
      </c>
      <c r="C99" s="78"/>
      <c r="D99" s="24" t="s">
        <v>308</v>
      </c>
      <c r="E99" s="5">
        <v>220282</v>
      </c>
      <c r="F99" s="5">
        <v>175457</v>
      </c>
      <c r="G99" s="5">
        <v>175457</v>
      </c>
      <c r="H99" s="138">
        <v>175457</v>
      </c>
      <c r="I99" s="86">
        <v>183777</v>
      </c>
      <c r="J99" s="86">
        <v>183777</v>
      </c>
      <c r="K99" s="86">
        <v>183777</v>
      </c>
      <c r="L99" s="86">
        <v>183777</v>
      </c>
      <c r="M99" s="86">
        <v>183777</v>
      </c>
      <c r="N99" s="86"/>
      <c r="O99" s="86"/>
      <c r="P99" s="85"/>
      <c r="Q99" s="85"/>
      <c r="R99" s="85"/>
      <c r="S99" s="85"/>
      <c r="T99" s="85"/>
      <c r="U99" s="84"/>
    </row>
    <row r="100" spans="1:21" ht="20.25" customHeight="1" x14ac:dyDescent="0.25">
      <c r="A100" s="24" t="s">
        <v>192</v>
      </c>
      <c r="B100" s="24" t="s">
        <v>277</v>
      </c>
      <c r="C100" s="78"/>
      <c r="D100" s="24" t="s">
        <v>309</v>
      </c>
      <c r="E100" s="5">
        <v>362250</v>
      </c>
      <c r="F100" s="5">
        <v>353458</v>
      </c>
      <c r="G100" s="5">
        <v>353458</v>
      </c>
      <c r="H100" s="138">
        <v>353458</v>
      </c>
      <c r="I100" s="86">
        <v>404072</v>
      </c>
      <c r="J100" s="86">
        <v>404072</v>
      </c>
      <c r="K100" s="86">
        <v>404072</v>
      </c>
      <c r="L100" s="86">
        <v>404072</v>
      </c>
      <c r="M100" s="86">
        <v>404072</v>
      </c>
      <c r="N100" s="86"/>
      <c r="O100" s="86"/>
      <c r="P100" s="85"/>
      <c r="Q100" s="85"/>
      <c r="R100" s="85"/>
      <c r="S100" s="85"/>
      <c r="T100" s="85"/>
      <c r="U100" s="84"/>
    </row>
    <row r="101" spans="1:21" ht="27.75" customHeight="1" thickBot="1" x14ac:dyDescent="0.3">
      <c r="A101" s="164" t="s">
        <v>278</v>
      </c>
      <c r="B101" s="164"/>
      <c r="C101" s="164"/>
      <c r="D101" s="164"/>
      <c r="E101" s="81">
        <f t="shared" ref="E101:N101" si="5">SUM(E99:E100)</f>
        <v>582532</v>
      </c>
      <c r="F101" s="81">
        <f t="shared" si="5"/>
        <v>528915</v>
      </c>
      <c r="G101" s="81">
        <f t="shared" si="5"/>
        <v>528915</v>
      </c>
      <c r="H101" s="81">
        <f t="shared" si="5"/>
        <v>528915</v>
      </c>
      <c r="I101" s="81">
        <f t="shared" si="5"/>
        <v>587849</v>
      </c>
      <c r="J101" s="81">
        <f t="shared" si="5"/>
        <v>587849</v>
      </c>
      <c r="K101" s="81">
        <f t="shared" si="5"/>
        <v>587849</v>
      </c>
      <c r="L101" s="81">
        <f t="shared" si="5"/>
        <v>587849</v>
      </c>
      <c r="M101" s="81">
        <f t="shared" ref="M101" si="6">SUM(M99:M100)</f>
        <v>587849</v>
      </c>
      <c r="N101" s="81">
        <f t="shared" si="5"/>
        <v>0</v>
      </c>
      <c r="O101" s="82"/>
      <c r="P101" s="85"/>
      <c r="Q101" s="85"/>
      <c r="R101" s="85"/>
      <c r="S101" s="85"/>
      <c r="T101" s="85"/>
      <c r="U101" s="84"/>
    </row>
    <row r="102" spans="1:21" ht="26.25" customHeight="1" thickBot="1" x14ac:dyDescent="0.3">
      <c r="A102" s="87"/>
      <c r="B102" s="87"/>
      <c r="C102" s="89"/>
      <c r="D102" s="88" t="s">
        <v>0</v>
      </c>
      <c r="E102" s="90">
        <f t="shared" ref="E102:N102" si="7">E97+E33-E36-E37-E57-E63</f>
        <v>5903182</v>
      </c>
      <c r="F102" s="90">
        <f t="shared" si="7"/>
        <v>7317209</v>
      </c>
      <c r="G102" s="90">
        <f t="shared" si="7"/>
        <v>7509659</v>
      </c>
      <c r="H102" s="90">
        <f t="shared" si="7"/>
        <v>7435573</v>
      </c>
      <c r="I102" s="90">
        <f t="shared" si="7"/>
        <v>7758462</v>
      </c>
      <c r="J102" s="144">
        <f t="shared" si="7"/>
        <v>7768967</v>
      </c>
      <c r="K102" s="144">
        <f t="shared" si="7"/>
        <v>7858967</v>
      </c>
      <c r="L102" s="144">
        <f t="shared" si="7"/>
        <v>7891417</v>
      </c>
      <c r="M102" s="153">
        <f t="shared" ref="M102" si="8">M97+M33-M36-M37-M57-M63</f>
        <v>7574623</v>
      </c>
      <c r="N102" s="153">
        <f t="shared" si="7"/>
        <v>5742673</v>
      </c>
      <c r="O102" s="91"/>
      <c r="P102" s="92">
        <f t="shared" ref="P102:U102" si="9">P97+P33</f>
        <v>0</v>
      </c>
      <c r="Q102" s="93">
        <f t="shared" si="9"/>
        <v>0</v>
      </c>
      <c r="R102" s="93">
        <f t="shared" si="9"/>
        <v>0</v>
      </c>
      <c r="S102" s="93">
        <f t="shared" si="9"/>
        <v>0</v>
      </c>
      <c r="T102" s="94">
        <f t="shared" si="9"/>
        <v>0</v>
      </c>
      <c r="U102" s="95">
        <f t="shared" si="9"/>
        <v>0</v>
      </c>
    </row>
    <row r="103" spans="1:21" ht="31.15" customHeight="1" thickBot="1" x14ac:dyDescent="0.3">
      <c r="A103" s="87"/>
      <c r="B103" s="87"/>
      <c r="C103" s="97"/>
      <c r="D103" s="96" t="s">
        <v>64</v>
      </c>
      <c r="E103" s="98">
        <f>521800000</f>
        <v>521800000</v>
      </c>
      <c r="F103" s="99">
        <v>556700000</v>
      </c>
      <c r="G103" s="99">
        <f>605453000-22574000</f>
        <v>582879000</v>
      </c>
      <c r="H103" s="99">
        <v>589500000</v>
      </c>
      <c r="I103" s="99">
        <v>617100000</v>
      </c>
      <c r="J103" s="99">
        <v>617100000</v>
      </c>
      <c r="K103" s="99">
        <v>617100000</v>
      </c>
      <c r="L103" s="99">
        <v>617100000</v>
      </c>
      <c r="M103" s="99">
        <v>617100000</v>
      </c>
      <c r="N103" s="99">
        <v>617100000</v>
      </c>
      <c r="O103" s="100"/>
      <c r="P103" s="101"/>
      <c r="Q103" s="102"/>
      <c r="R103" s="102"/>
      <c r="S103" s="102"/>
      <c r="T103" s="102"/>
      <c r="U103" s="103"/>
    </row>
    <row r="104" spans="1:21" ht="21.75" thickBot="1" x14ac:dyDescent="0.3">
      <c r="A104" s="87"/>
      <c r="B104" s="87"/>
      <c r="C104" s="105"/>
      <c r="D104" s="104" t="s">
        <v>65</v>
      </c>
      <c r="E104" s="106">
        <f t="shared" ref="E104:N104" si="10">E102/E103</f>
        <v>1.1313112303564583E-2</v>
      </c>
      <c r="F104" s="107">
        <f t="shared" si="10"/>
        <v>1.3143899766481049E-2</v>
      </c>
      <c r="G104" s="107">
        <f t="shared" si="10"/>
        <v>1.2883735732459052E-2</v>
      </c>
      <c r="H104" s="107">
        <f t="shared" si="10"/>
        <v>1.2613355385920271E-2</v>
      </c>
      <c r="I104" s="107">
        <f t="shared" si="10"/>
        <v>1.2572455031599417E-2</v>
      </c>
      <c r="J104" s="107">
        <f t="shared" si="10"/>
        <v>1.2589478204504942E-2</v>
      </c>
      <c r="K104" s="107">
        <f t="shared" si="10"/>
        <v>1.2735321665856425E-2</v>
      </c>
      <c r="L104" s="107">
        <f t="shared" si="10"/>
        <v>1.2787906336088154E-2</v>
      </c>
      <c r="M104" s="107">
        <f t="shared" ref="M104" si="11">M102/M103</f>
        <v>1.2274547075028359E-2</v>
      </c>
      <c r="N104" s="107">
        <f t="shared" si="10"/>
        <v>9.3059034192189277E-3</v>
      </c>
      <c r="O104" s="108"/>
      <c r="P104" s="27"/>
      <c r="Q104" s="27"/>
      <c r="R104" s="27"/>
      <c r="S104" s="27"/>
      <c r="T104" s="27"/>
      <c r="U104" s="123"/>
    </row>
    <row r="105" spans="1:21" ht="31.5" customHeight="1" thickBot="1" x14ac:dyDescent="0.3">
      <c r="A105" s="87"/>
      <c r="B105" s="87"/>
      <c r="C105" s="155" t="s">
        <v>182</v>
      </c>
      <c r="D105" s="156"/>
      <c r="E105" s="109">
        <f t="shared" ref="E105:N105" si="12">E33+E97+E101</f>
        <v>6742521</v>
      </c>
      <c r="F105" s="109">
        <f t="shared" si="12"/>
        <v>8189556</v>
      </c>
      <c r="G105" s="109">
        <f t="shared" si="12"/>
        <v>8382006</v>
      </c>
      <c r="H105" s="109">
        <f t="shared" si="12"/>
        <v>8338920</v>
      </c>
      <c r="I105" s="109">
        <f t="shared" si="12"/>
        <v>8693493</v>
      </c>
      <c r="J105" s="145">
        <f t="shared" si="12"/>
        <v>8703998</v>
      </c>
      <c r="K105" s="145">
        <f t="shared" si="12"/>
        <v>8903998</v>
      </c>
      <c r="L105" s="145">
        <f t="shared" si="12"/>
        <v>8826448</v>
      </c>
      <c r="M105" s="154">
        <f t="shared" ref="M105" si="13">M33+M97+M101</f>
        <v>8515654</v>
      </c>
      <c r="N105" s="154">
        <f t="shared" si="12"/>
        <v>6073913</v>
      </c>
      <c r="O105" s="110"/>
      <c r="P105" s="111">
        <f t="shared" ref="P105:U105" si="14">P33+P97</f>
        <v>0</v>
      </c>
      <c r="Q105" s="112">
        <f t="shared" si="14"/>
        <v>0</v>
      </c>
      <c r="R105" s="112">
        <f t="shared" si="14"/>
        <v>0</v>
      </c>
      <c r="S105" s="112">
        <f t="shared" si="14"/>
        <v>0</v>
      </c>
      <c r="T105" s="112">
        <f t="shared" si="14"/>
        <v>0</v>
      </c>
      <c r="U105" s="112">
        <f t="shared" si="14"/>
        <v>0</v>
      </c>
    </row>
    <row r="106" spans="1:21" ht="21.75" thickBot="1" x14ac:dyDescent="0.3">
      <c r="A106" s="87"/>
      <c r="B106" s="87"/>
      <c r="C106" s="23"/>
      <c r="D106" s="113" t="s">
        <v>67</v>
      </c>
      <c r="E106" s="129">
        <v>7200000</v>
      </c>
      <c r="F106" s="59">
        <v>9800000</v>
      </c>
      <c r="G106" s="59"/>
      <c r="H106" s="59"/>
      <c r="I106" s="59">
        <v>9300000</v>
      </c>
      <c r="J106" s="59">
        <v>9300000</v>
      </c>
      <c r="K106" s="59">
        <v>9300000</v>
      </c>
      <c r="L106" s="59">
        <v>9300000</v>
      </c>
      <c r="M106" s="59">
        <v>9300000</v>
      </c>
      <c r="N106" s="59">
        <v>9300000</v>
      </c>
      <c r="O106" s="114"/>
      <c r="P106" s="24"/>
      <c r="Q106" s="24"/>
      <c r="R106" s="24"/>
      <c r="S106" s="24"/>
      <c r="T106" s="24"/>
      <c r="U106" s="115"/>
    </row>
    <row r="107" spans="1:21" ht="21.75" thickBot="1" x14ac:dyDescent="0.3">
      <c r="A107" s="87"/>
      <c r="B107" s="87"/>
      <c r="C107" s="29"/>
      <c r="D107" s="116" t="s">
        <v>66</v>
      </c>
      <c r="E107" s="117">
        <f>E106/E103</f>
        <v>1.3798390187811422E-2</v>
      </c>
      <c r="F107" s="118">
        <f>F106/F103</f>
        <v>1.7603736303215375E-2</v>
      </c>
      <c r="G107" s="118"/>
      <c r="H107" s="118"/>
      <c r="I107" s="118">
        <f t="shared" ref="I107:N107" si="15">I106/I103</f>
        <v>1.5070491006319884E-2</v>
      </c>
      <c r="J107" s="118">
        <f t="shared" si="15"/>
        <v>1.5070491006319884E-2</v>
      </c>
      <c r="K107" s="118">
        <f t="shared" si="15"/>
        <v>1.5070491006319884E-2</v>
      </c>
      <c r="L107" s="118">
        <f t="shared" si="15"/>
        <v>1.5070491006319884E-2</v>
      </c>
      <c r="M107" s="118">
        <f t="shared" si="15"/>
        <v>1.5070491006319884E-2</v>
      </c>
      <c r="N107" s="118">
        <f t="shared" si="15"/>
        <v>1.5070491006319884E-2</v>
      </c>
      <c r="O107" s="119"/>
      <c r="P107" s="30"/>
      <c r="Q107" s="30"/>
      <c r="R107" s="30"/>
      <c r="S107" s="30"/>
      <c r="T107" s="30"/>
      <c r="U107" s="120"/>
    </row>
  </sheetData>
  <mergeCells count="6">
    <mergeCell ref="C105:D105"/>
    <mergeCell ref="A33:D33"/>
    <mergeCell ref="A1:O1"/>
    <mergeCell ref="A34:O34"/>
    <mergeCell ref="A97:D97"/>
    <mergeCell ref="A101:D101"/>
  </mergeCells>
  <pageMargins left="0.25" right="0.25" top="0.75" bottom="0.75" header="0.3" footer="0.3"/>
  <pageSetup scale="4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3"/>
  <sheetViews>
    <sheetView topLeftCell="B1" zoomScaleNormal="100" workbookViewId="0">
      <pane ySplit="2" topLeftCell="A3" activePane="bottomLeft" state="frozen"/>
      <selection pane="bottomLeft" activeCell="C17" sqref="C17"/>
    </sheetView>
  </sheetViews>
  <sheetFormatPr defaultRowHeight="21" x14ac:dyDescent="0.35"/>
  <cols>
    <col min="1" max="1" width="19" style="1" customWidth="1"/>
    <col min="2" max="2" width="27.140625" style="1" customWidth="1"/>
    <col min="3" max="3" width="44.28515625" style="1" customWidth="1"/>
    <col min="4" max="4" width="22" style="1" customWidth="1"/>
    <col min="5" max="6" width="14.140625" style="1" customWidth="1"/>
    <col min="7" max="7" width="16.140625" style="1" customWidth="1"/>
    <col min="8" max="9" width="15.28515625" style="1" hidden="1" customWidth="1"/>
    <col min="10" max="10" width="15.7109375" style="1" hidden="1" customWidth="1"/>
    <col min="11" max="12" width="14.5703125" style="1" hidden="1" customWidth="1"/>
    <col min="13" max="13" width="15.7109375" style="3" hidden="1" customWidth="1"/>
    <col min="14" max="14" width="30.85546875" style="21" customWidth="1"/>
    <col min="15" max="15" width="73.85546875" style="1" customWidth="1"/>
    <col min="16" max="16384" width="9.140625" style="1"/>
  </cols>
  <sheetData>
    <row r="1" spans="1:15" ht="36" customHeight="1" thickBot="1" x14ac:dyDescent="0.4">
      <c r="A1" s="159" t="s">
        <v>305</v>
      </c>
      <c r="B1" s="160"/>
      <c r="C1" s="160"/>
      <c r="D1" s="160"/>
      <c r="E1" s="160"/>
      <c r="F1" s="160"/>
      <c r="G1" s="160"/>
      <c r="H1" s="160"/>
      <c r="I1" s="160"/>
      <c r="J1" s="160"/>
      <c r="K1" s="160"/>
      <c r="L1" s="160"/>
      <c r="M1" s="160"/>
      <c r="N1" s="166"/>
      <c r="O1" s="167"/>
    </row>
    <row r="2" spans="1:15" s="2" customFormat="1" ht="40.5" customHeight="1" x14ac:dyDescent="0.25">
      <c r="A2" s="32" t="s">
        <v>53</v>
      </c>
      <c r="B2" s="33" t="s">
        <v>203</v>
      </c>
      <c r="C2" s="34" t="s">
        <v>52</v>
      </c>
      <c r="D2" s="34" t="s">
        <v>165</v>
      </c>
      <c r="E2" s="35" t="s">
        <v>190</v>
      </c>
      <c r="F2" s="35" t="s">
        <v>282</v>
      </c>
      <c r="G2" s="45" t="s">
        <v>272</v>
      </c>
      <c r="H2" s="33" t="s">
        <v>269</v>
      </c>
      <c r="I2" s="35" t="s">
        <v>270</v>
      </c>
      <c r="J2" s="35" t="s">
        <v>271</v>
      </c>
      <c r="K2" s="35" t="s">
        <v>187</v>
      </c>
      <c r="L2" s="35" t="s">
        <v>188</v>
      </c>
      <c r="M2" s="35" t="s">
        <v>189</v>
      </c>
      <c r="N2" s="47" t="s">
        <v>302</v>
      </c>
      <c r="O2" s="46" t="s">
        <v>303</v>
      </c>
    </row>
    <row r="3" spans="1:15" s="21" customFormat="1" ht="43.5" customHeight="1" x14ac:dyDescent="0.25">
      <c r="A3" s="36" t="s">
        <v>225</v>
      </c>
      <c r="B3" s="36" t="s">
        <v>221</v>
      </c>
      <c r="C3" s="36" t="s">
        <v>18</v>
      </c>
      <c r="D3" s="37" t="s">
        <v>129</v>
      </c>
      <c r="E3" s="38">
        <v>42209</v>
      </c>
      <c r="F3" s="38">
        <v>13100</v>
      </c>
      <c r="G3" s="36" t="s">
        <v>275</v>
      </c>
      <c r="H3" s="39"/>
      <c r="I3" s="39"/>
      <c r="J3" s="40"/>
      <c r="K3" s="40"/>
      <c r="L3" s="39"/>
      <c r="M3" s="41"/>
      <c r="N3" s="36" t="s">
        <v>290</v>
      </c>
      <c r="O3" s="42" t="s">
        <v>283</v>
      </c>
    </row>
    <row r="4" spans="1:15" s="21" customFormat="1" ht="43.5" customHeight="1" x14ac:dyDescent="0.25">
      <c r="A4" s="36" t="s">
        <v>111</v>
      </c>
      <c r="B4" s="36" t="s">
        <v>218</v>
      </c>
      <c r="C4" s="36" t="s">
        <v>51</v>
      </c>
      <c r="D4" s="37" t="s">
        <v>130</v>
      </c>
      <c r="E4" s="38">
        <f>91018+1100</f>
        <v>92118</v>
      </c>
      <c r="F4" s="38">
        <v>30000</v>
      </c>
      <c r="G4" s="36" t="s">
        <v>258</v>
      </c>
      <c r="H4" s="39"/>
      <c r="I4" s="39"/>
      <c r="J4" s="39"/>
      <c r="K4" s="40"/>
      <c r="L4" s="39"/>
      <c r="M4" s="43"/>
      <c r="N4" s="36" t="s">
        <v>296</v>
      </c>
      <c r="O4" s="42" t="s">
        <v>297</v>
      </c>
    </row>
    <row r="5" spans="1:15" s="21" customFormat="1" ht="43.5" customHeight="1" x14ac:dyDescent="0.25">
      <c r="A5" s="36" t="s">
        <v>112</v>
      </c>
      <c r="B5" s="36" t="s">
        <v>218</v>
      </c>
      <c r="C5" s="36" t="s">
        <v>50</v>
      </c>
      <c r="D5" s="37" t="s">
        <v>94</v>
      </c>
      <c r="E5" s="38">
        <v>45542</v>
      </c>
      <c r="F5" s="38">
        <v>55000</v>
      </c>
      <c r="G5" s="36" t="s">
        <v>265</v>
      </c>
      <c r="H5" s="40"/>
      <c r="I5" s="40"/>
      <c r="J5" s="40"/>
      <c r="K5" s="40"/>
      <c r="L5" s="40"/>
      <c r="M5" s="43"/>
      <c r="N5" s="36" t="s">
        <v>291</v>
      </c>
      <c r="O5" s="42" t="s">
        <v>292</v>
      </c>
    </row>
    <row r="6" spans="1:15" s="21" customFormat="1" ht="43.5" customHeight="1" x14ac:dyDescent="0.25">
      <c r="A6" s="36"/>
      <c r="B6" s="36"/>
      <c r="C6" s="36"/>
      <c r="D6" s="37"/>
      <c r="E6" s="38"/>
      <c r="F6" s="38">
        <v>25000</v>
      </c>
      <c r="G6" s="36"/>
      <c r="H6" s="40"/>
      <c r="I6" s="40"/>
      <c r="J6" s="40"/>
      <c r="K6" s="40"/>
      <c r="L6" s="40"/>
      <c r="M6" s="43"/>
      <c r="N6" s="36" t="s">
        <v>293</v>
      </c>
      <c r="O6" s="42" t="s">
        <v>294</v>
      </c>
    </row>
    <row r="7" spans="1:15" s="21" customFormat="1" ht="43.5" customHeight="1" x14ac:dyDescent="0.25">
      <c r="A7" s="36"/>
      <c r="B7" s="36"/>
      <c r="C7" s="36"/>
      <c r="D7" s="37"/>
      <c r="E7" s="38"/>
      <c r="F7" s="38">
        <v>21000</v>
      </c>
      <c r="G7" s="36"/>
      <c r="H7" s="40"/>
      <c r="I7" s="40"/>
      <c r="J7" s="40"/>
      <c r="K7" s="40"/>
      <c r="L7" s="40"/>
      <c r="M7" s="43"/>
      <c r="N7" s="36" t="s">
        <v>293</v>
      </c>
      <c r="O7" s="42" t="s">
        <v>295</v>
      </c>
    </row>
    <row r="8" spans="1:15" s="21" customFormat="1" ht="43.5" customHeight="1" x14ac:dyDescent="0.25">
      <c r="A8" s="36"/>
      <c r="B8" s="36"/>
      <c r="C8" s="36" t="s">
        <v>279</v>
      </c>
      <c r="D8" s="37" t="s">
        <v>304</v>
      </c>
      <c r="E8" s="38"/>
      <c r="F8" s="38">
        <v>13000</v>
      </c>
      <c r="G8" s="36"/>
      <c r="H8" s="40"/>
      <c r="I8" s="40"/>
      <c r="J8" s="40"/>
      <c r="K8" s="40"/>
      <c r="L8" s="40"/>
      <c r="M8" s="43"/>
      <c r="N8" s="36" t="s">
        <v>300</v>
      </c>
      <c r="O8" s="42" t="s">
        <v>301</v>
      </c>
    </row>
    <row r="9" spans="1:15" s="21" customFormat="1" ht="43.5" customHeight="1" x14ac:dyDescent="0.25">
      <c r="A9" s="36" t="s">
        <v>204</v>
      </c>
      <c r="B9" s="36" t="s">
        <v>218</v>
      </c>
      <c r="C9" s="36" t="s">
        <v>48</v>
      </c>
      <c r="D9" s="37" t="s">
        <v>140</v>
      </c>
      <c r="E9" s="38">
        <f>366050+12395</f>
        <v>378445</v>
      </c>
      <c r="F9" s="38">
        <v>22000</v>
      </c>
      <c r="G9" s="36" t="s">
        <v>267</v>
      </c>
      <c r="H9" s="40"/>
      <c r="I9" s="40"/>
      <c r="J9" s="40"/>
      <c r="K9" s="40"/>
      <c r="L9" s="40"/>
      <c r="M9" s="43"/>
      <c r="N9" s="36" t="s">
        <v>298</v>
      </c>
      <c r="O9" s="42" t="s">
        <v>299</v>
      </c>
    </row>
    <row r="10" spans="1:15" s="21" customFormat="1" ht="43.5" customHeight="1" x14ac:dyDescent="0.25">
      <c r="A10" s="36" t="s">
        <v>118</v>
      </c>
      <c r="B10" s="36" t="s">
        <v>216</v>
      </c>
      <c r="C10" s="36" t="s">
        <v>37</v>
      </c>
      <c r="D10" s="37" t="s">
        <v>149</v>
      </c>
      <c r="E10" s="38">
        <v>25620</v>
      </c>
      <c r="F10" s="38">
        <v>50000</v>
      </c>
      <c r="G10" s="36" t="s">
        <v>265</v>
      </c>
      <c r="H10" s="39"/>
      <c r="I10" s="40"/>
      <c r="J10" s="40"/>
      <c r="K10" s="40"/>
      <c r="L10" s="40"/>
      <c r="M10" s="44"/>
      <c r="N10" s="36" t="s">
        <v>286</v>
      </c>
      <c r="O10" s="42" t="s">
        <v>287</v>
      </c>
    </row>
    <row r="11" spans="1:15" s="21" customFormat="1" ht="43.5" customHeight="1" x14ac:dyDescent="0.25">
      <c r="A11" s="36"/>
      <c r="B11" s="36"/>
      <c r="C11" s="36"/>
      <c r="D11" s="37"/>
      <c r="E11" s="38"/>
      <c r="F11" s="38">
        <v>20000</v>
      </c>
      <c r="G11" s="36"/>
      <c r="H11" s="39"/>
      <c r="I11" s="40"/>
      <c r="J11" s="40"/>
      <c r="K11" s="40"/>
      <c r="L11" s="40"/>
      <c r="M11" s="44"/>
      <c r="N11" s="36" t="s">
        <v>288</v>
      </c>
      <c r="O11" s="42" t="s">
        <v>289</v>
      </c>
    </row>
    <row r="12" spans="1:15" s="21" customFormat="1" ht="43.5" customHeight="1" x14ac:dyDescent="0.25">
      <c r="A12" s="36" t="s">
        <v>121</v>
      </c>
      <c r="B12" s="36" t="s">
        <v>221</v>
      </c>
      <c r="C12" s="36" t="s">
        <v>29</v>
      </c>
      <c r="D12" s="37" t="s">
        <v>156</v>
      </c>
      <c r="E12" s="38">
        <v>59935</v>
      </c>
      <c r="F12" s="38">
        <v>102300</v>
      </c>
      <c r="G12" s="36" t="s">
        <v>257</v>
      </c>
      <c r="H12" s="40"/>
      <c r="I12" s="40"/>
      <c r="J12" s="40"/>
      <c r="K12" s="40"/>
      <c r="L12" s="40"/>
      <c r="M12" s="44"/>
      <c r="N12" s="36" t="s">
        <v>284</v>
      </c>
      <c r="O12" s="42" t="s">
        <v>285</v>
      </c>
    </row>
    <row r="13" spans="1:15" s="21" customFormat="1" ht="27.75" customHeight="1" x14ac:dyDescent="0.35">
      <c r="A13" s="165" t="s">
        <v>172</v>
      </c>
      <c r="B13" s="165"/>
      <c r="C13" s="165"/>
      <c r="D13" s="165"/>
      <c r="E13" s="22">
        <f>SUM(E3:E12)</f>
        <v>643869</v>
      </c>
      <c r="F13" s="22">
        <f>SUM(F3:F12)</f>
        <v>351400</v>
      </c>
      <c r="G13"/>
      <c r="H13" s="17">
        <f>SUM(H3:H12)</f>
        <v>0</v>
      </c>
      <c r="I13" s="17">
        <f>SUM(I3:I12)</f>
        <v>0</v>
      </c>
      <c r="J13" s="17">
        <f>SUM(J3:J12)</f>
        <v>0</v>
      </c>
      <c r="K13" s="17">
        <f>SUM(K3:K12)</f>
        <v>0</v>
      </c>
      <c r="L13" s="17">
        <f>SUM(L3:L12)</f>
        <v>0</v>
      </c>
      <c r="M13" s="4">
        <f>SUM(M4:M12)</f>
        <v>0</v>
      </c>
      <c r="O13" s="1"/>
    </row>
  </sheetData>
  <mergeCells count="2">
    <mergeCell ref="A13:D13"/>
    <mergeCell ref="A1:O1"/>
  </mergeCells>
  <pageMargins left="0.25" right="0.25" top="0.75" bottom="0.75" header="0.3" footer="0.3"/>
  <pageSetup scale="5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FY19 PB</vt:lpstr>
      <vt:lpstr>FY19 AF UPL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CHDG-SARAH</dc:creator>
  <cp:lastModifiedBy>Braun, Andrew</cp:lastModifiedBy>
  <cp:lastPrinted>2018-02-28T21:11:49Z</cp:lastPrinted>
  <dcterms:created xsi:type="dcterms:W3CDTF">2017-05-23T20:09:47Z</dcterms:created>
  <dcterms:modified xsi:type="dcterms:W3CDTF">2018-07-24T22:08:46Z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